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Groups\BCD\OBF\Angel Investment Credit\Legislative Reports.ProgramStatus\2021 Legislative report\"/>
    </mc:Choice>
  </mc:AlternateContent>
  <bookViews>
    <workbookView xWindow="0" yWindow="0" windowWidth="20490" windowHeight="7160"/>
  </bookViews>
  <sheets>
    <sheet name="Sheet1" sheetId="1" r:id="rId1"/>
  </sheets>
  <definedNames>
    <definedName name="_xlnm.Print_Area" localSheetId="0">Sheet1!$A$1:$J$100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44" i="1"/>
  <c r="B32" i="1"/>
  <c r="E25" i="1" l="1"/>
  <c r="E24" i="1"/>
  <c r="C25" i="1"/>
  <c r="C24" i="1"/>
  <c r="B24" i="1"/>
  <c r="D32" i="1" l="1"/>
  <c r="C99" i="1" l="1"/>
  <c r="B99" i="1"/>
  <c r="B69" i="1"/>
  <c r="D69" i="1"/>
  <c r="C69" i="1" l="1"/>
  <c r="D39" i="1" l="1"/>
  <c r="C39" i="1"/>
  <c r="B39" i="1"/>
  <c r="E31" i="1"/>
  <c r="C31" i="1"/>
  <c r="C30" i="1"/>
  <c r="E30" i="1" l="1"/>
</calcChain>
</file>

<file path=xl/sharedStrings.xml><?xml version="1.0" encoding="utf-8"?>
<sst xmlns="http://schemas.openxmlformats.org/spreadsheetml/2006/main" count="132" uniqueCount="81">
  <si>
    <t>MINNESOTA ANGEL TAX CREDIT PROGRAM</t>
  </si>
  <si>
    <t>Businesses:</t>
  </si>
  <si>
    <t>2010</t>
  </si>
  <si>
    <t>2011</t>
  </si>
  <si>
    <t>2012</t>
  </si>
  <si>
    <t>2013</t>
  </si>
  <si>
    <t>2014</t>
  </si>
  <si>
    <t>2015</t>
  </si>
  <si>
    <t>Number of businesses certified:</t>
  </si>
  <si>
    <t>Number of businesses in which investments were made:</t>
  </si>
  <si>
    <t>Investors:</t>
  </si>
  <si>
    <r>
      <t>Number of investors certified</t>
    </r>
    <r>
      <rPr>
        <vertAlign val="superscript"/>
        <sz val="11"/>
        <color rgb="FF00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:</t>
    </r>
  </si>
  <si>
    <t>Number of investors who made investments:</t>
  </si>
  <si>
    <t>Funds:</t>
  </si>
  <si>
    <t>Number of funds certified:</t>
  </si>
  <si>
    <t>Number of funds which made investments:</t>
  </si>
  <si>
    <t>Number of investors in funds which made investments:</t>
  </si>
  <si>
    <t>Investments:</t>
  </si>
  <si>
    <t>Amount of investment made pursuant to program:</t>
  </si>
  <si>
    <t>Amount of credits issued pursuant to program:</t>
  </si>
  <si>
    <r>
      <rPr>
        <vertAlign val="superscript"/>
        <sz val="10"/>
        <color rgb="FF000000"/>
        <rFont val="Calibri"/>
        <family val="2"/>
        <scheme val="minor"/>
      </rPr>
      <t>1</t>
    </r>
    <r>
      <rPr>
        <sz val="10"/>
        <color rgb="FF000000"/>
        <rFont val="Calibri"/>
        <family val="2"/>
        <scheme val="minor"/>
      </rPr>
      <t>Individual investors only</t>
    </r>
  </si>
  <si>
    <t>Minnesotans</t>
  </si>
  <si>
    <t>Non-Minnesotans</t>
  </si>
  <si>
    <r>
      <rPr>
        <vertAlign val="superscript"/>
        <sz val="10"/>
        <color rgb="FF000000"/>
        <rFont val="Calibri"/>
        <family val="2"/>
        <scheme val="minor"/>
      </rPr>
      <t>2</t>
    </r>
    <r>
      <rPr>
        <sz val="10"/>
        <color rgb="FF000000"/>
        <rFont val="Calibri"/>
        <family val="2"/>
        <scheme val="minor"/>
      </rPr>
      <t>Includes individual investors and fund investors, de-duplicated</t>
    </r>
  </si>
  <si>
    <t xml:space="preserve">Businesses Receiving </t>
  </si>
  <si>
    <t xml:space="preserve">Total Investment </t>
  </si>
  <si>
    <t>Investment:</t>
  </si>
  <si>
    <t xml:space="preserve"> Investment </t>
  </si>
  <si>
    <t xml:space="preserve">Made in Business </t>
  </si>
  <si>
    <t xml:space="preserve">General </t>
  </si>
  <si>
    <t>Targeted (Women, Minority, Gtr Mn)</t>
  </si>
  <si>
    <t>Total</t>
  </si>
  <si>
    <t xml:space="preserve">Business Receiving </t>
  </si>
  <si>
    <t>Receiving Investment:</t>
  </si>
  <si>
    <t>Total Credits</t>
  </si>
  <si>
    <t xml:space="preserve">Women Owned </t>
  </si>
  <si>
    <t>Minority Owned</t>
  </si>
  <si>
    <t xml:space="preserve">Greater MN </t>
  </si>
  <si>
    <r>
      <t>Total</t>
    </r>
    <r>
      <rPr>
        <b/>
        <vertAlign val="superscript"/>
        <sz val="11"/>
        <color rgb="FF000000"/>
        <rFont val="Calibri"/>
        <family val="2"/>
        <scheme val="minor"/>
      </rPr>
      <t>3</t>
    </r>
  </si>
  <si>
    <t xml:space="preserve">Received </t>
  </si>
  <si>
    <t>Certified Only</t>
  </si>
  <si>
    <t xml:space="preserve">Investment </t>
  </si>
  <si>
    <t xml:space="preserve">No investment </t>
  </si>
  <si>
    <t xml:space="preserve">Total </t>
  </si>
  <si>
    <t>Biotechnology</t>
  </si>
  <si>
    <t>Clean Technology</t>
  </si>
  <si>
    <t>Consumer Products</t>
  </si>
  <si>
    <t>Electronics/Instrumentation</t>
  </si>
  <si>
    <t>Food &amp; Drink</t>
  </si>
  <si>
    <t>Internet/Web</t>
  </si>
  <si>
    <t xml:space="preserve">Other </t>
  </si>
  <si>
    <r>
      <rPr>
        <vertAlign val="superscript"/>
        <sz val="10"/>
        <color rgb="FF000000"/>
        <rFont val="Calibri"/>
        <family val="2"/>
        <scheme val="minor"/>
      </rPr>
      <t xml:space="preserve">4 </t>
    </r>
    <r>
      <rPr>
        <sz val="10"/>
        <color rgb="FF000000"/>
        <rFont val="Calibri"/>
        <family val="2"/>
        <scheme val="minor"/>
      </rPr>
      <t>Standardized categories used by angel investment community; not necessarily reflective of business' primary activity for certification purposes</t>
    </r>
  </si>
  <si>
    <t>Investments</t>
  </si>
  <si>
    <t xml:space="preserve">Credits </t>
  </si>
  <si>
    <t xml:space="preserve">Business Products and Services </t>
  </si>
  <si>
    <t xml:space="preserve">Computers and Peripherals </t>
  </si>
  <si>
    <t xml:space="preserve">Financial Services </t>
  </si>
  <si>
    <t xml:space="preserve">Education </t>
  </si>
  <si>
    <t xml:space="preserve">Industrial Energy </t>
  </si>
  <si>
    <t xml:space="preserve">Medical Devices and Equipment </t>
  </si>
  <si>
    <t xml:space="preserve">Mobile </t>
  </si>
  <si>
    <t xml:space="preserve">Nanotechnology </t>
  </si>
  <si>
    <t xml:space="preserve">Software </t>
  </si>
  <si>
    <t xml:space="preserve">Sports </t>
  </si>
  <si>
    <t xml:space="preserve">IT Services </t>
  </si>
  <si>
    <t xml:space="preserve">Lifestyle </t>
  </si>
  <si>
    <t xml:space="preserve">Media and Entertainment </t>
  </si>
  <si>
    <t>Telecommunications</t>
  </si>
  <si>
    <t>Healthcare Services</t>
  </si>
  <si>
    <t xml:space="preserve">Telecommunications </t>
  </si>
  <si>
    <r>
      <rPr>
        <vertAlign val="superscript"/>
        <sz val="10"/>
        <color rgb="FF000000"/>
        <rFont val="Calibri"/>
        <family val="2"/>
        <scheme val="minor"/>
      </rPr>
      <t xml:space="preserve">3 </t>
    </r>
    <r>
      <rPr>
        <sz val="10"/>
        <color rgb="FF000000"/>
        <rFont val="Calibri"/>
        <family val="2"/>
        <scheme val="minor"/>
      </rPr>
      <t xml:space="preserve">Totals are higher than above because some businesses fall in more than one category </t>
    </r>
  </si>
  <si>
    <t xml:space="preserve">Gaming </t>
  </si>
  <si>
    <t xml:space="preserve">Marketing/Advertising </t>
  </si>
  <si>
    <t xml:space="preserve">Travel </t>
  </si>
  <si>
    <t xml:space="preserve">2021 Program Summary </t>
  </si>
  <si>
    <t>2021 Investment  Sources:</t>
  </si>
  <si>
    <r>
      <t>Number of Investors</t>
    </r>
    <r>
      <rPr>
        <vertAlign val="super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 xml:space="preserve"> (611 total) </t>
    </r>
  </si>
  <si>
    <t xml:space="preserve">Amount of Investment ($39,583,329 total) </t>
  </si>
  <si>
    <t>2021 Businesses Receiving</t>
  </si>
  <si>
    <t xml:space="preserve">2021 Targeted Businesses </t>
  </si>
  <si>
    <r>
      <t>2021 Business Types</t>
    </r>
    <r>
      <rPr>
        <b/>
        <vertAlign val="superscript"/>
        <sz val="11"/>
        <color rgb="FF000000"/>
        <rFont val="Calibri"/>
        <family val="2"/>
        <scheme val="minor"/>
      </rPr>
      <t>4</t>
    </r>
    <r>
      <rPr>
        <b/>
        <sz val="11"/>
        <color rgb="FF000000"/>
        <rFont val="Calibri"/>
        <family val="2"/>
        <scheme val="minor"/>
      </rPr>
      <t xml:space="preserve">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</si>
</sst>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vertAlign val="superscript"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4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10">
    <xf numFmtId="0" fontId="0" fillId="0" borderId="0" xfId="0"/>
    <xf numFmtId="0" fontId="4" fillId="0" borderId="0" xfId="2" applyFill="1" applyBorder="1" applyAlignment="1">
      <alignment horizontal="left" vertical="top"/>
    </xf>
    <xf numFmtId="0" fontId="4" fillId="0" borderId="0" xfId="2" applyFont="1" applyFill="1" applyBorder="1" applyAlignment="1">
      <alignment horizontal="left" vertical="top"/>
    </xf>
    <xf numFmtId="0" fontId="6" fillId="0" borderId="0" xfId="2" applyFont="1" applyFill="1" applyBorder="1" applyAlignment="1">
      <alignment horizontal="left" vertical="top"/>
    </xf>
    <xf numFmtId="0" fontId="3" fillId="2" borderId="1" xfId="1" applyFont="1" applyBorder="1" applyAlignment="1">
      <alignment horizontal="center" vertical="top"/>
    </xf>
    <xf numFmtId="0" fontId="4" fillId="0" borderId="2" xfId="2" applyFont="1" applyFill="1" applyBorder="1" applyAlignment="1">
      <alignment horizontal="left" vertical="top"/>
    </xf>
    <xf numFmtId="0" fontId="4" fillId="0" borderId="2" xfId="2" applyFont="1" applyFill="1" applyBorder="1" applyAlignment="1">
      <alignment horizontal="center" vertical="top"/>
    </xf>
    <xf numFmtId="0" fontId="4" fillId="0" borderId="2" xfId="2" applyFont="1" applyFill="1" applyBorder="1" applyAlignment="1">
      <alignment horizontal="left" vertical="top" wrapText="1"/>
    </xf>
    <xf numFmtId="0" fontId="4" fillId="0" borderId="2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center" vertical="top"/>
    </xf>
    <xf numFmtId="0" fontId="3" fillId="2" borderId="2" xfId="1" applyFont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3" fillId="2" borderId="2" xfId="1" applyFont="1" applyBorder="1" applyAlignment="1">
      <alignment horizontal="center" vertical="top"/>
    </xf>
    <xf numFmtId="0" fontId="3" fillId="2" borderId="2" xfId="1" applyNumberFormat="1" applyFont="1" applyBorder="1" applyAlignment="1">
      <alignment horizontal="center" vertical="top"/>
    </xf>
    <xf numFmtId="164" fontId="4" fillId="0" borderId="2" xfId="2" applyNumberFormat="1" applyFont="1" applyFill="1" applyBorder="1" applyAlignment="1">
      <alignment horizontal="center" vertical="top"/>
    </xf>
    <xf numFmtId="164" fontId="4" fillId="0" borderId="0" xfId="2" applyNumberFormat="1" applyFont="1" applyFill="1" applyBorder="1" applyAlignment="1">
      <alignment horizontal="left" vertical="top"/>
    </xf>
    <xf numFmtId="164" fontId="4" fillId="0" borderId="3" xfId="2" applyNumberFormat="1" applyFont="1" applyFill="1" applyBorder="1" applyAlignment="1">
      <alignment horizontal="center" vertical="top"/>
    </xf>
    <xf numFmtId="0" fontId="9" fillId="0" borderId="0" xfId="2" applyFont="1" applyFill="1" applyBorder="1" applyAlignment="1">
      <alignment horizontal="left" vertical="top"/>
    </xf>
    <xf numFmtId="9" fontId="4" fillId="0" borderId="0" xfId="3" applyFont="1" applyFill="1" applyBorder="1" applyAlignment="1">
      <alignment horizontal="left" vertical="top"/>
    </xf>
    <xf numFmtId="0" fontId="4" fillId="0" borderId="0" xfId="2" applyNumberFormat="1" applyFont="1" applyFill="1" applyBorder="1" applyAlignment="1">
      <alignment horizontal="left" vertical="top"/>
    </xf>
    <xf numFmtId="164" fontId="2" fillId="0" borderId="0" xfId="2" applyNumberFormat="1" applyFont="1" applyFill="1" applyBorder="1" applyAlignment="1">
      <alignment horizontal="left" vertical="top"/>
    </xf>
    <xf numFmtId="0" fontId="6" fillId="0" borderId="0" xfId="2" applyFont="1" applyFill="1" applyBorder="1" applyAlignment="1">
      <alignment horizontal="left"/>
    </xf>
    <xf numFmtId="0" fontId="4" fillId="0" borderId="16" xfId="2" applyFont="1" applyFill="1" applyBorder="1" applyAlignment="1">
      <alignment horizontal="left" vertical="top"/>
    </xf>
    <xf numFmtId="0" fontId="13" fillId="0" borderId="0" xfId="2" applyFont="1" applyFill="1" applyBorder="1" applyAlignment="1">
      <alignment horizontal="center" vertical="top"/>
    </xf>
    <xf numFmtId="0" fontId="13" fillId="0" borderId="0" xfId="2" applyFont="1" applyFill="1" applyBorder="1" applyAlignment="1">
      <alignment horizontal="left" vertical="top"/>
    </xf>
    <xf numFmtId="0" fontId="4" fillId="0" borderId="22" xfId="2" applyFont="1" applyFill="1" applyBorder="1" applyAlignment="1">
      <alignment horizontal="left" vertical="top"/>
    </xf>
    <xf numFmtId="164" fontId="4" fillId="0" borderId="0" xfId="2" applyNumberFormat="1" applyFont="1" applyFill="1" applyBorder="1" applyAlignment="1">
      <alignment horizontal="center" vertical="top"/>
    </xf>
    <xf numFmtId="9" fontId="0" fillId="0" borderId="0" xfId="3" applyFont="1" applyFill="1" applyBorder="1" applyAlignment="1">
      <alignment horizontal="left" vertical="top"/>
    </xf>
    <xf numFmtId="0" fontId="6" fillId="0" borderId="18" xfId="2" applyFont="1" applyFill="1" applyBorder="1" applyAlignment="1">
      <alignment horizontal="left" vertical="top"/>
    </xf>
    <xf numFmtId="0" fontId="6" fillId="0" borderId="0" xfId="2" applyFont="1" applyFill="1" applyBorder="1" applyAlignment="1">
      <alignment horizontal="center" vertical="top"/>
    </xf>
    <xf numFmtId="164" fontId="6" fillId="0" borderId="0" xfId="2" applyNumberFormat="1" applyFont="1" applyFill="1" applyBorder="1" applyAlignment="1">
      <alignment horizontal="center" vertical="top"/>
    </xf>
    <xf numFmtId="164" fontId="1" fillId="0" borderId="0" xfId="4" applyNumberFormat="1" applyFont="1" applyBorder="1" applyAlignment="1">
      <alignment horizontal="center"/>
    </xf>
    <xf numFmtId="0" fontId="3" fillId="2" borderId="8" xfId="1" applyFont="1" applyBorder="1" applyAlignment="1">
      <alignment horizontal="center" vertical="top"/>
    </xf>
    <xf numFmtId="0" fontId="3" fillId="2" borderId="17" xfId="1" applyFont="1" applyBorder="1" applyAlignment="1">
      <alignment horizontal="center" vertical="top"/>
    </xf>
    <xf numFmtId="0" fontId="3" fillId="2" borderId="26" xfId="1" applyFont="1" applyBorder="1" applyAlignment="1">
      <alignment horizontal="center" vertical="top"/>
    </xf>
    <xf numFmtId="0" fontId="3" fillId="2" borderId="27" xfId="1" applyFont="1" applyBorder="1" applyAlignment="1">
      <alignment horizontal="center" vertical="top"/>
    </xf>
    <xf numFmtId="0" fontId="4" fillId="0" borderId="8" xfId="2" applyFont="1" applyFill="1" applyBorder="1" applyAlignment="1">
      <alignment horizontal="left" vertical="top"/>
    </xf>
    <xf numFmtId="0" fontId="4" fillId="0" borderId="26" xfId="2" applyFont="1" applyFill="1" applyBorder="1" applyAlignment="1">
      <alignment horizontal="left" vertical="top"/>
    </xf>
    <xf numFmtId="0" fontId="6" fillId="0" borderId="12" xfId="2" applyFont="1" applyFill="1" applyBorder="1" applyAlignment="1">
      <alignment horizontal="left" vertical="top"/>
    </xf>
    <xf numFmtId="164" fontId="4" fillId="0" borderId="0" xfId="2" applyNumberFormat="1" applyFill="1" applyBorder="1" applyAlignment="1">
      <alignment horizontal="left" vertical="top"/>
    </xf>
    <xf numFmtId="0" fontId="3" fillId="2" borderId="17" xfId="1" applyFont="1" applyBorder="1" applyAlignment="1">
      <alignment horizontal="center" vertical="center" wrapText="1"/>
    </xf>
    <xf numFmtId="0" fontId="6" fillId="0" borderId="22" xfId="2" applyFont="1" applyFill="1" applyBorder="1" applyAlignment="1">
      <alignment horizontal="left" vertical="top"/>
    </xf>
    <xf numFmtId="0" fontId="3" fillId="2" borderId="12" xfId="1" applyFont="1" applyBorder="1" applyAlignment="1">
      <alignment horizontal="center" vertical="top"/>
    </xf>
    <xf numFmtId="0" fontId="3" fillId="2" borderId="19" xfId="1" applyFont="1" applyBorder="1" applyAlignment="1">
      <alignment horizontal="center" vertical="center" wrapText="1"/>
    </xf>
    <xf numFmtId="0" fontId="3" fillId="2" borderId="19" xfId="1" applyFont="1" applyBorder="1" applyAlignment="1">
      <alignment horizontal="center" vertical="top"/>
    </xf>
    <xf numFmtId="164" fontId="6" fillId="0" borderId="0" xfId="2" applyNumberFormat="1" applyFont="1" applyFill="1" applyBorder="1" applyAlignment="1">
      <alignment horizontal="left" vertical="top"/>
    </xf>
    <xf numFmtId="0" fontId="8" fillId="2" borderId="1" xfId="1" applyFont="1" applyBorder="1" applyAlignment="1">
      <alignment horizontal="left" vertical="top"/>
    </xf>
    <xf numFmtId="0" fontId="8" fillId="2" borderId="1" xfId="1" applyFont="1" applyBorder="1" applyAlignment="1">
      <alignment horizontal="center" vertical="top"/>
    </xf>
    <xf numFmtId="0" fontId="8" fillId="2" borderId="2" xfId="1" applyFont="1" applyBorder="1" applyAlignment="1">
      <alignment horizontal="left" vertical="top"/>
    </xf>
    <xf numFmtId="0" fontId="8" fillId="2" borderId="2" xfId="1" applyFont="1" applyBorder="1" applyAlignment="1">
      <alignment horizontal="center"/>
    </xf>
    <xf numFmtId="0" fontId="8" fillId="2" borderId="0" xfId="1" applyFont="1" applyBorder="1" applyAlignment="1">
      <alignment horizontal="center" vertical="top"/>
    </xf>
    <xf numFmtId="0" fontId="8" fillId="2" borderId="0" xfId="1" applyFont="1" applyBorder="1" applyAlignment="1">
      <alignment horizontal="left" vertical="top"/>
    </xf>
    <xf numFmtId="164" fontId="8" fillId="2" borderId="2" xfId="1" applyNumberFormat="1" applyFont="1" applyBorder="1" applyAlignment="1">
      <alignment horizontal="center" vertical="top"/>
    </xf>
    <xf numFmtId="0" fontId="8" fillId="0" borderId="2" xfId="2" applyFont="1" applyFill="1" applyBorder="1" applyAlignment="1">
      <alignment horizontal="center" vertical="center"/>
    </xf>
    <xf numFmtId="3" fontId="4" fillId="0" borderId="0" xfId="2" applyNumberFormat="1" applyFont="1" applyFill="1" applyBorder="1" applyAlignment="1">
      <alignment horizontal="left" vertical="top"/>
    </xf>
    <xf numFmtId="0" fontId="3" fillId="2" borderId="19" xfId="1" applyFont="1" applyBorder="1" applyAlignment="1">
      <alignment horizontal="center" vertical="top"/>
    </xf>
    <xf numFmtId="0" fontId="3" fillId="2" borderId="17" xfId="1" applyFont="1" applyBorder="1" applyAlignment="1">
      <alignment horizontal="center" vertical="top"/>
    </xf>
    <xf numFmtId="0" fontId="4" fillId="0" borderId="8" xfId="2" applyFont="1" applyFill="1" applyBorder="1" applyAlignment="1">
      <alignment horizontal="left" vertical="top" wrapText="1"/>
    </xf>
    <xf numFmtId="0" fontId="4" fillId="0" borderId="12" xfId="2" applyFont="1" applyFill="1" applyBorder="1" applyAlignment="1">
      <alignment horizontal="left" vertical="top" wrapText="1"/>
    </xf>
    <xf numFmtId="0" fontId="4" fillId="0" borderId="9" xfId="2" applyFont="1" applyFill="1" applyBorder="1" applyAlignment="1">
      <alignment horizontal="center" vertical="top"/>
    </xf>
    <xf numFmtId="165" fontId="4" fillId="0" borderId="10" xfId="3" applyNumberFormat="1" applyFont="1" applyFill="1" applyBorder="1" applyAlignment="1">
      <alignment horizontal="center" vertical="top"/>
    </xf>
    <xf numFmtId="0" fontId="4" fillId="0" borderId="10" xfId="2" applyFont="1" applyFill="1" applyBorder="1" applyAlignment="1">
      <alignment horizontal="center" vertical="top"/>
    </xf>
    <xf numFmtId="165" fontId="4" fillId="0" borderId="11" xfId="3" applyNumberFormat="1" applyFont="1" applyFill="1" applyBorder="1" applyAlignment="1">
      <alignment horizontal="center" vertical="top"/>
    </xf>
    <xf numFmtId="164" fontId="8" fillId="0" borderId="13" xfId="2" applyNumberFormat="1" applyFont="1" applyFill="1" applyBorder="1" applyAlignment="1">
      <alignment horizontal="center" vertical="top"/>
    </xf>
    <xf numFmtId="165" fontId="8" fillId="0" borderId="14" xfId="3" applyNumberFormat="1" applyFont="1" applyFill="1" applyBorder="1" applyAlignment="1">
      <alignment horizontal="center" vertical="top"/>
    </xf>
    <xf numFmtId="164" fontId="8" fillId="0" borderId="14" xfId="2" applyNumberFormat="1" applyFont="1" applyFill="1" applyBorder="1" applyAlignment="1">
      <alignment horizontal="center" vertical="top"/>
    </xf>
    <xf numFmtId="165" fontId="8" fillId="0" borderId="15" xfId="3" applyNumberFormat="1" applyFont="1" applyFill="1" applyBorder="1" applyAlignment="1">
      <alignment horizontal="center" vertical="top"/>
    </xf>
    <xf numFmtId="0" fontId="8" fillId="0" borderId="20" xfId="2" applyFont="1" applyFill="1" applyBorder="1" applyAlignment="1">
      <alignment horizontal="center" vertical="top"/>
    </xf>
    <xf numFmtId="9" fontId="8" fillId="0" borderId="21" xfId="3" applyFont="1" applyFill="1" applyBorder="1" applyAlignment="1">
      <alignment horizontal="center" vertical="top"/>
    </xf>
    <xf numFmtId="164" fontId="8" fillId="0" borderId="20" xfId="4" applyNumberFormat="1" applyFont="1" applyFill="1" applyBorder="1" applyAlignment="1">
      <alignment horizontal="center"/>
    </xf>
    <xf numFmtId="0" fontId="8" fillId="0" borderId="23" xfId="2" applyFont="1" applyFill="1" applyBorder="1" applyAlignment="1">
      <alignment horizontal="center" vertical="top"/>
    </xf>
    <xf numFmtId="9" fontId="8" fillId="0" borderId="24" xfId="3" applyFont="1" applyFill="1" applyBorder="1" applyAlignment="1">
      <alignment horizontal="center" vertical="top"/>
    </xf>
    <xf numFmtId="164" fontId="8" fillId="0" borderId="23" xfId="2" applyNumberFormat="1" applyFont="1" applyFill="1" applyBorder="1" applyAlignment="1">
      <alignment horizontal="center" vertical="top"/>
    </xf>
    <xf numFmtId="0" fontId="14" fillId="0" borderId="25" xfId="2" applyFont="1" applyFill="1" applyBorder="1" applyAlignment="1">
      <alignment horizontal="center" vertical="top"/>
    </xf>
    <xf numFmtId="0" fontId="8" fillId="0" borderId="19" xfId="2" applyFont="1" applyFill="1" applyBorder="1" applyAlignment="1">
      <alignment horizontal="left" vertical="top"/>
    </xf>
    <xf numFmtId="164" fontId="14" fillId="0" borderId="25" xfId="2" applyNumberFormat="1" applyFont="1" applyFill="1" applyBorder="1" applyAlignment="1">
      <alignment horizontal="center" vertical="top"/>
    </xf>
    <xf numFmtId="0" fontId="4" fillId="0" borderId="21" xfId="2" applyFont="1" applyFill="1" applyBorder="1" applyAlignment="1">
      <alignment horizontal="center" vertical="top"/>
    </xf>
    <xf numFmtId="164" fontId="4" fillId="0" borderId="28" xfId="2" applyNumberFormat="1" applyFont="1" applyFill="1" applyBorder="1" applyAlignment="1">
      <alignment horizontal="center" vertical="top"/>
    </xf>
    <xf numFmtId="164" fontId="4" fillId="0" borderId="21" xfId="2" applyNumberFormat="1" applyFont="1" applyFill="1" applyBorder="1" applyAlignment="1">
      <alignment horizontal="center" vertical="top"/>
    </xf>
    <xf numFmtId="0" fontId="4" fillId="0" borderId="24" xfId="2" applyFont="1" applyFill="1" applyBorder="1" applyAlignment="1">
      <alignment horizontal="center" vertical="top"/>
    </xf>
    <xf numFmtId="164" fontId="4" fillId="0" borderId="29" xfId="2" applyNumberFormat="1" applyFont="1" applyFill="1" applyBorder="1" applyAlignment="1">
      <alignment horizontal="center" vertical="top"/>
    </xf>
    <xf numFmtId="164" fontId="4" fillId="0" borderId="24" xfId="2" applyNumberFormat="1" applyFont="1" applyFill="1" applyBorder="1" applyAlignment="1">
      <alignment horizontal="center" vertical="top"/>
    </xf>
    <xf numFmtId="0" fontId="6" fillId="0" borderId="19" xfId="2" applyFont="1" applyFill="1" applyBorder="1" applyAlignment="1">
      <alignment horizontal="center" vertical="top"/>
    </xf>
    <xf numFmtId="164" fontId="6" fillId="0" borderId="12" xfId="2" applyNumberFormat="1" applyFont="1" applyFill="1" applyBorder="1" applyAlignment="1">
      <alignment horizontal="center" vertical="top"/>
    </xf>
    <xf numFmtId="164" fontId="6" fillId="0" borderId="19" xfId="2" applyNumberFormat="1" applyFont="1" applyFill="1" applyBorder="1" applyAlignment="1">
      <alignment horizontal="center" vertical="top"/>
    </xf>
    <xf numFmtId="0" fontId="4" fillId="0" borderId="31" xfId="2" applyFont="1" applyFill="1" applyBorder="1" applyAlignment="1">
      <alignment horizontal="center" vertical="top"/>
    </xf>
    <xf numFmtId="0" fontId="4" fillId="0" borderId="29" xfId="2" applyFont="1" applyFill="1" applyBorder="1" applyAlignment="1">
      <alignment horizontal="center" vertical="top"/>
    </xf>
    <xf numFmtId="0" fontId="4" fillId="0" borderId="32" xfId="2" applyFont="1" applyFill="1" applyBorder="1" applyAlignment="1">
      <alignment horizontal="center" vertical="top"/>
    </xf>
    <xf numFmtId="0" fontId="4" fillId="0" borderId="26" xfId="2" applyFont="1" applyFill="1" applyBorder="1" applyAlignment="1">
      <alignment horizontal="center" vertical="top"/>
    </xf>
    <xf numFmtId="0" fontId="6" fillId="0" borderId="33" xfId="2" applyFont="1" applyFill="1" applyBorder="1" applyAlignment="1">
      <alignment horizontal="center" vertical="top"/>
    </xf>
    <xf numFmtId="0" fontId="4" fillId="0" borderId="30" xfId="2" applyFont="1" applyFill="1" applyBorder="1" applyAlignment="1">
      <alignment horizontal="center" vertical="top"/>
    </xf>
    <xf numFmtId="0" fontId="6" fillId="0" borderId="7" xfId="2" applyFont="1" applyFill="1" applyBorder="1" applyAlignment="1">
      <alignment horizontal="center" vertical="top"/>
    </xf>
    <xf numFmtId="164" fontId="4" fillId="0" borderId="30" xfId="2" applyNumberFormat="1" applyFont="1" applyFill="1" applyBorder="1" applyAlignment="1">
      <alignment horizontal="center" vertical="top"/>
    </xf>
    <xf numFmtId="164" fontId="4" fillId="0" borderId="31" xfId="2" applyNumberFormat="1" applyFont="1" applyFill="1" applyBorder="1" applyAlignment="1">
      <alignment horizontal="center" vertical="top"/>
    </xf>
    <xf numFmtId="164" fontId="6" fillId="0" borderId="33" xfId="2" applyNumberFormat="1" applyFont="1" applyFill="1" applyBorder="1" applyAlignment="1">
      <alignment horizontal="center" vertical="top"/>
    </xf>
    <xf numFmtId="0" fontId="3" fillId="2" borderId="18" xfId="1" applyFont="1" applyBorder="1" applyAlignment="1">
      <alignment horizontal="center" vertical="top"/>
    </xf>
    <xf numFmtId="0" fontId="3" fillId="2" borderId="19" xfId="1" applyFont="1" applyBorder="1" applyAlignment="1">
      <alignment horizontal="center" vertical="top"/>
    </xf>
    <xf numFmtId="0" fontId="5" fillId="0" borderId="0" xfId="2" applyFont="1" applyFill="1" applyBorder="1" applyAlignment="1">
      <alignment horizontal="center" vertical="top"/>
    </xf>
    <xf numFmtId="0" fontId="6" fillId="0" borderId="0" xfId="2" applyFont="1" applyFill="1" applyBorder="1" applyAlignment="1">
      <alignment horizontal="center" vertical="top"/>
    </xf>
    <xf numFmtId="14" fontId="6" fillId="0" borderId="0" xfId="2" applyNumberFormat="1" applyFont="1" applyFill="1" applyBorder="1" applyAlignment="1">
      <alignment horizontal="center" vertical="top"/>
    </xf>
    <xf numFmtId="0" fontId="3" fillId="2" borderId="4" xfId="1" applyFont="1" applyBorder="1" applyAlignment="1">
      <alignment horizontal="center" vertical="top"/>
    </xf>
    <xf numFmtId="0" fontId="3" fillId="2" borderId="5" xfId="1" applyFont="1" applyBorder="1" applyAlignment="1">
      <alignment horizontal="center" vertical="top"/>
    </xf>
    <xf numFmtId="0" fontId="3" fillId="2" borderId="6" xfId="1" applyFont="1" applyBorder="1" applyAlignment="1">
      <alignment horizontal="center" vertical="top"/>
    </xf>
    <xf numFmtId="0" fontId="3" fillId="2" borderId="7" xfId="1" applyFont="1" applyBorder="1" applyAlignment="1">
      <alignment horizontal="center" vertical="top"/>
    </xf>
    <xf numFmtId="0" fontId="3" fillId="2" borderId="16" xfId="1" applyFont="1" applyBorder="1" applyAlignment="1">
      <alignment horizontal="center" vertical="top" wrapText="1"/>
    </xf>
    <xf numFmtId="0" fontId="3" fillId="2" borderId="17" xfId="1" applyFont="1" applyBorder="1" applyAlignment="1">
      <alignment horizontal="center" vertical="top" wrapText="1"/>
    </xf>
    <xf numFmtId="0" fontId="3" fillId="2" borderId="16" xfId="1" applyFont="1" applyBorder="1" applyAlignment="1">
      <alignment horizontal="center" vertical="top"/>
    </xf>
    <xf numFmtId="0" fontId="3" fillId="2" borderId="17" xfId="1" applyFont="1" applyBorder="1" applyAlignment="1">
      <alignment horizontal="center" vertical="top"/>
    </xf>
  </cellXfs>
  <cellStyles count="5">
    <cellStyle name="40% - Accent1" xfId="1" builtinId="31"/>
    <cellStyle name="Comma 2" xfId="4"/>
    <cellStyle name="Normal" xfId="0" builtinId="0"/>
    <cellStyle name="Normal 2" xfId="2"/>
    <cellStyle name="Percent 2" xfId="3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&quot;$&quot;#,##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32" displayName="Table32" ref="A5:G7" totalsRowShown="0" headerRowDxfId="35" dataDxfId="34" headerRowCellStyle="40% - Accent1">
  <tableColumns count="7">
    <tableColumn id="1" name="Businesses:" dataDxfId="33"/>
    <tableColumn id="2" name="2010" dataDxfId="32"/>
    <tableColumn id="3" name="2011" dataDxfId="31"/>
    <tableColumn id="4" name="2012" dataDxfId="30"/>
    <tableColumn id="5" name="2013" dataDxfId="29"/>
    <tableColumn id="6" name="2014" dataDxfId="28"/>
    <tableColumn id="7" name="2015" dataDxfId="27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83" displayName="Table83" ref="A9:G11" totalsRowShown="0" headerRowDxfId="26" dataDxfId="25" headerRowCellStyle="40% - Accent1">
  <tableColumns count="7">
    <tableColumn id="1" name="Investors:" dataDxfId="24"/>
    <tableColumn id="2" name="2010" dataDxfId="23"/>
    <tableColumn id="3" name="2011" dataDxfId="22"/>
    <tableColumn id="4" name="2012" dataDxfId="21"/>
    <tableColumn id="5" name="2013" dataDxfId="20"/>
    <tableColumn id="6" name="2014" dataDxfId="19"/>
    <tableColumn id="7" name="2015" dataDxfId="18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95" displayName="Table95" ref="A13:G16" totalsRowShown="0" headerRowDxfId="17" dataDxfId="16" headerRowCellStyle="40% - Accent1">
  <tableColumns count="7">
    <tableColumn id="1" name="Funds:" dataDxfId="15"/>
    <tableColumn id="2" name="2010" dataDxfId="14"/>
    <tableColumn id="3" name="2011" dataDxfId="13"/>
    <tableColumn id="4" name="2012" dataDxfId="12"/>
    <tableColumn id="5" name="2013" dataDxfId="11"/>
    <tableColumn id="6" name="2014" dataDxfId="10"/>
    <tableColumn id="7" name="2015" dataDxfId="9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4" name="Table116" displayName="Table116" ref="A18:G20" totalsRowShown="0" headerRowDxfId="8" dataDxfId="7" headerRowCellStyle="40% - Accent1">
  <tableColumns count="7">
    <tableColumn id="1" name="Investments:" dataDxfId="6"/>
    <tableColumn id="2" name="2010" dataDxfId="5"/>
    <tableColumn id="3" name="2011" dataDxfId="4"/>
    <tableColumn id="4" name="2012" dataDxfId="3"/>
    <tableColumn id="5" name="2013" dataDxfId="2"/>
    <tableColumn id="6" name="2014" dataDxfId="1"/>
    <tableColumn id="7" name="2015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5"/>
  <sheetViews>
    <sheetView tabSelected="1" zoomScaleNormal="100" workbookViewId="0">
      <selection activeCell="A103" sqref="A103"/>
    </sheetView>
  </sheetViews>
  <sheetFormatPr defaultColWidth="9.1796875" defaultRowHeight="14.5" x14ac:dyDescent="0.35"/>
  <cols>
    <col min="1" max="1" width="52.7265625" style="1" customWidth="1"/>
    <col min="2" max="2" width="25.26953125" style="1" customWidth="1"/>
    <col min="3" max="3" width="19.7265625" style="1" customWidth="1"/>
    <col min="4" max="4" width="23.453125" style="1" customWidth="1"/>
    <col min="5" max="5" width="16" style="1" customWidth="1"/>
    <col min="6" max="6" width="16.453125" style="1" customWidth="1"/>
    <col min="7" max="7" width="18.453125" style="1" customWidth="1"/>
    <col min="8" max="8" width="18" style="1" customWidth="1"/>
    <col min="9" max="10" width="19.7265625" style="1" customWidth="1"/>
    <col min="11" max="12" width="16" style="1" customWidth="1"/>
    <col min="13" max="16384" width="9.1796875" style="1"/>
  </cols>
  <sheetData>
    <row r="1" spans="1:13" ht="18.5" x14ac:dyDescent="0.35">
      <c r="A1" s="99" t="s">
        <v>0</v>
      </c>
      <c r="B1" s="99"/>
      <c r="C1" s="99"/>
      <c r="D1" s="99"/>
      <c r="E1" s="99"/>
      <c r="F1" s="99"/>
      <c r="G1" s="99"/>
      <c r="H1" s="2"/>
      <c r="I1" s="2"/>
      <c r="J1" s="2"/>
      <c r="K1" s="2"/>
      <c r="L1" s="2"/>
      <c r="M1" s="2"/>
    </row>
    <row r="2" spans="1:13" x14ac:dyDescent="0.35">
      <c r="A2" s="100" t="s">
        <v>74</v>
      </c>
      <c r="B2" s="100"/>
      <c r="C2" s="100"/>
      <c r="D2" s="100"/>
      <c r="E2" s="100"/>
      <c r="F2" s="100"/>
      <c r="G2" s="100"/>
      <c r="H2" s="2"/>
      <c r="I2" s="2"/>
      <c r="J2" s="2"/>
      <c r="K2" s="2"/>
      <c r="L2" s="2"/>
      <c r="M2" s="2"/>
    </row>
    <row r="3" spans="1:13" x14ac:dyDescent="0.35">
      <c r="A3" s="101">
        <v>44671</v>
      </c>
      <c r="B3" s="101"/>
      <c r="C3" s="101"/>
      <c r="D3" s="101"/>
      <c r="E3" s="101"/>
      <c r="F3" s="101"/>
      <c r="G3" s="101"/>
      <c r="H3" s="2"/>
      <c r="I3" s="2"/>
      <c r="J3" s="2"/>
      <c r="K3" s="2"/>
      <c r="L3" s="2"/>
      <c r="M3" s="2"/>
    </row>
    <row r="4" spans="1:13" x14ac:dyDescent="0.3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35">
      <c r="A5" s="48" t="s">
        <v>1</v>
      </c>
      <c r="B5" s="49" t="s">
        <v>2</v>
      </c>
      <c r="C5" s="49" t="s">
        <v>3</v>
      </c>
      <c r="D5" s="49" t="s">
        <v>4</v>
      </c>
      <c r="E5" s="49" t="s">
        <v>5</v>
      </c>
      <c r="F5" s="49" t="s">
        <v>6</v>
      </c>
      <c r="G5" s="49" t="s">
        <v>7</v>
      </c>
      <c r="H5" s="4">
        <v>2016</v>
      </c>
      <c r="I5" s="4">
        <v>2017</v>
      </c>
      <c r="J5" s="4">
        <v>2019</v>
      </c>
      <c r="K5" s="4">
        <v>2021</v>
      </c>
      <c r="L5" s="2"/>
      <c r="M5" s="2"/>
    </row>
    <row r="6" spans="1:13" x14ac:dyDescent="0.35">
      <c r="A6" s="5" t="s">
        <v>8</v>
      </c>
      <c r="B6" s="6">
        <v>112</v>
      </c>
      <c r="C6" s="6">
        <v>176</v>
      </c>
      <c r="D6" s="6">
        <v>190</v>
      </c>
      <c r="E6" s="6">
        <v>193</v>
      </c>
      <c r="F6" s="6">
        <v>183</v>
      </c>
      <c r="G6" s="6">
        <v>182</v>
      </c>
      <c r="H6" s="6">
        <v>187</v>
      </c>
      <c r="I6" s="6">
        <v>163</v>
      </c>
      <c r="J6" s="6">
        <v>124</v>
      </c>
      <c r="K6" s="6">
        <v>146</v>
      </c>
      <c r="L6" s="2"/>
      <c r="M6" s="2"/>
    </row>
    <row r="7" spans="1:13" x14ac:dyDescent="0.35">
      <c r="A7" s="7" t="s">
        <v>9</v>
      </c>
      <c r="B7" s="8">
        <v>67</v>
      </c>
      <c r="C7" s="8">
        <v>113</v>
      </c>
      <c r="D7" s="8">
        <v>117</v>
      </c>
      <c r="E7" s="8">
        <v>128</v>
      </c>
      <c r="F7" s="8">
        <v>110</v>
      </c>
      <c r="G7" s="8">
        <v>114</v>
      </c>
      <c r="H7" s="8">
        <v>105</v>
      </c>
      <c r="I7" s="8">
        <v>101</v>
      </c>
      <c r="J7" s="8">
        <v>72</v>
      </c>
      <c r="K7" s="8">
        <v>83</v>
      </c>
      <c r="L7" s="2"/>
      <c r="M7" s="2"/>
    </row>
    <row r="8" spans="1:13" x14ac:dyDescent="0.35">
      <c r="A8" s="9"/>
      <c r="B8" s="10"/>
      <c r="C8" s="10"/>
      <c r="D8" s="10"/>
      <c r="E8" s="10"/>
      <c r="F8" s="10"/>
      <c r="G8" s="10"/>
      <c r="H8" s="10"/>
      <c r="I8" s="2"/>
      <c r="J8" s="2"/>
      <c r="K8" s="2"/>
      <c r="L8" s="2"/>
      <c r="M8" s="2"/>
    </row>
    <row r="9" spans="1:13" x14ac:dyDescent="0.35">
      <c r="A9" s="50" t="s">
        <v>10</v>
      </c>
      <c r="B9" s="51" t="s">
        <v>2</v>
      </c>
      <c r="C9" s="51" t="s">
        <v>3</v>
      </c>
      <c r="D9" s="51" t="s">
        <v>4</v>
      </c>
      <c r="E9" s="51" t="s">
        <v>5</v>
      </c>
      <c r="F9" s="51" t="s">
        <v>6</v>
      </c>
      <c r="G9" s="51" t="s">
        <v>7</v>
      </c>
      <c r="H9" s="11">
        <v>2016</v>
      </c>
      <c r="I9" s="11">
        <v>2017</v>
      </c>
      <c r="J9" s="11">
        <v>2019</v>
      </c>
      <c r="K9" s="11">
        <v>2021</v>
      </c>
      <c r="L9" s="2"/>
      <c r="M9" s="2"/>
    </row>
    <row r="10" spans="1:13" ht="16.5" x14ac:dyDescent="0.35">
      <c r="A10" s="5" t="s">
        <v>11</v>
      </c>
      <c r="B10" s="12">
        <v>275</v>
      </c>
      <c r="C10" s="12">
        <v>623</v>
      </c>
      <c r="D10" s="12">
        <v>511</v>
      </c>
      <c r="E10" s="12">
        <v>484</v>
      </c>
      <c r="F10" s="12">
        <v>572</v>
      </c>
      <c r="G10" s="12">
        <v>619</v>
      </c>
      <c r="H10" s="12">
        <v>655</v>
      </c>
      <c r="I10" s="12">
        <v>572</v>
      </c>
      <c r="J10" s="12">
        <v>401</v>
      </c>
      <c r="K10" s="12">
        <v>501</v>
      </c>
      <c r="L10" s="2"/>
      <c r="M10" s="2"/>
    </row>
    <row r="11" spans="1:13" x14ac:dyDescent="0.35">
      <c r="A11" s="5" t="s">
        <v>12</v>
      </c>
      <c r="B11" s="12">
        <v>258</v>
      </c>
      <c r="C11" s="12">
        <v>563</v>
      </c>
      <c r="D11" s="12">
        <v>465</v>
      </c>
      <c r="E11" s="12">
        <v>452</v>
      </c>
      <c r="F11" s="12">
        <v>485</v>
      </c>
      <c r="G11" s="12">
        <v>538</v>
      </c>
      <c r="H11" s="12">
        <v>555</v>
      </c>
      <c r="I11" s="12">
        <v>500</v>
      </c>
      <c r="J11" s="12">
        <v>342</v>
      </c>
      <c r="K11" s="12">
        <v>432</v>
      </c>
      <c r="L11" s="2"/>
      <c r="M11" s="2"/>
    </row>
    <row r="12" spans="1:13" x14ac:dyDescent="0.35">
      <c r="A12" s="2"/>
      <c r="B12" s="13"/>
      <c r="C12" s="13"/>
      <c r="D12" s="13"/>
      <c r="E12" s="13"/>
      <c r="F12" s="13"/>
      <c r="G12" s="13"/>
      <c r="H12" s="13"/>
      <c r="I12" s="2"/>
      <c r="J12" s="2"/>
      <c r="K12" s="2"/>
      <c r="L12" s="2"/>
      <c r="M12" s="2"/>
    </row>
    <row r="13" spans="1:13" x14ac:dyDescent="0.35">
      <c r="A13" s="50" t="s">
        <v>13</v>
      </c>
      <c r="B13" s="52" t="s">
        <v>2</v>
      </c>
      <c r="C13" s="52" t="s">
        <v>3</v>
      </c>
      <c r="D13" s="52" t="s">
        <v>4</v>
      </c>
      <c r="E13" s="52" t="s">
        <v>5</v>
      </c>
      <c r="F13" s="52" t="s">
        <v>6</v>
      </c>
      <c r="G13" s="52" t="s">
        <v>7</v>
      </c>
      <c r="H13" s="14">
        <v>2016</v>
      </c>
      <c r="I13" s="14">
        <v>2017</v>
      </c>
      <c r="J13" s="14">
        <v>2019</v>
      </c>
      <c r="K13" s="14">
        <v>2021</v>
      </c>
      <c r="L13" s="2"/>
      <c r="M13" s="2"/>
    </row>
    <row r="14" spans="1:13" x14ac:dyDescent="0.35">
      <c r="A14" s="5" t="s">
        <v>14</v>
      </c>
      <c r="B14" s="6">
        <v>5</v>
      </c>
      <c r="C14" s="6">
        <v>21</v>
      </c>
      <c r="D14" s="6">
        <v>19</v>
      </c>
      <c r="E14" s="6">
        <v>21</v>
      </c>
      <c r="F14" s="6">
        <v>29</v>
      </c>
      <c r="G14" s="6">
        <v>27</v>
      </c>
      <c r="H14" s="6">
        <v>26</v>
      </c>
      <c r="I14" s="6">
        <v>29</v>
      </c>
      <c r="J14" s="6">
        <v>20</v>
      </c>
      <c r="K14" s="6">
        <v>22</v>
      </c>
      <c r="L14" s="2"/>
      <c r="M14" s="2"/>
    </row>
    <row r="15" spans="1:13" x14ac:dyDescent="0.35">
      <c r="A15" s="5" t="s">
        <v>15</v>
      </c>
      <c r="B15" s="6">
        <v>4</v>
      </c>
      <c r="C15" s="6">
        <v>21</v>
      </c>
      <c r="D15" s="6">
        <v>17</v>
      </c>
      <c r="E15" s="6">
        <v>20</v>
      </c>
      <c r="F15" s="6">
        <v>27</v>
      </c>
      <c r="G15" s="6">
        <v>23</v>
      </c>
      <c r="H15" s="6">
        <v>19</v>
      </c>
      <c r="I15" s="6">
        <v>28</v>
      </c>
      <c r="J15" s="6">
        <v>18</v>
      </c>
      <c r="K15" s="6">
        <v>16</v>
      </c>
      <c r="L15" s="2"/>
      <c r="M15" s="2"/>
    </row>
    <row r="16" spans="1:13" x14ac:dyDescent="0.35">
      <c r="A16" s="7" t="s">
        <v>16</v>
      </c>
      <c r="B16" s="8">
        <v>32</v>
      </c>
      <c r="C16" s="8">
        <v>195</v>
      </c>
      <c r="D16" s="8">
        <v>191</v>
      </c>
      <c r="E16" s="8">
        <v>199</v>
      </c>
      <c r="F16" s="8">
        <v>327</v>
      </c>
      <c r="G16" s="8">
        <v>279</v>
      </c>
      <c r="H16" s="55">
        <v>251</v>
      </c>
      <c r="I16" s="55">
        <v>265</v>
      </c>
      <c r="J16" s="55">
        <v>227</v>
      </c>
      <c r="K16" s="55">
        <v>179</v>
      </c>
      <c r="L16" s="2"/>
      <c r="M16" s="2"/>
    </row>
    <row r="17" spans="1:14" x14ac:dyDescent="0.35">
      <c r="A17" s="2"/>
      <c r="B17" s="10"/>
      <c r="C17" s="10"/>
      <c r="D17" s="10"/>
      <c r="E17" s="10"/>
      <c r="F17" s="10"/>
      <c r="G17" s="10"/>
      <c r="H17" s="10"/>
      <c r="I17" s="2"/>
      <c r="J17" s="2"/>
      <c r="K17" s="2"/>
      <c r="L17" s="2"/>
      <c r="M17" s="2"/>
    </row>
    <row r="18" spans="1:14" x14ac:dyDescent="0.35">
      <c r="A18" s="53" t="s">
        <v>17</v>
      </c>
      <c r="B18" s="54" t="s">
        <v>2</v>
      </c>
      <c r="C18" s="54" t="s">
        <v>3</v>
      </c>
      <c r="D18" s="54" t="s">
        <v>4</v>
      </c>
      <c r="E18" s="54" t="s">
        <v>5</v>
      </c>
      <c r="F18" s="54" t="s">
        <v>6</v>
      </c>
      <c r="G18" s="54" t="s">
        <v>7</v>
      </c>
      <c r="H18" s="15">
        <v>2016</v>
      </c>
      <c r="I18" s="15">
        <v>2017</v>
      </c>
      <c r="J18" s="15">
        <v>2019</v>
      </c>
      <c r="K18" s="15">
        <v>2021</v>
      </c>
      <c r="L18" s="2"/>
      <c r="M18" s="2"/>
    </row>
    <row r="19" spans="1:14" x14ac:dyDescent="0.35">
      <c r="A19" s="2" t="s">
        <v>18</v>
      </c>
      <c r="B19" s="16">
        <v>28023232</v>
      </c>
      <c r="C19" s="16">
        <v>63148784</v>
      </c>
      <c r="D19" s="16">
        <v>46150674</v>
      </c>
      <c r="E19" s="16">
        <v>50657447</v>
      </c>
      <c r="F19" s="16">
        <v>59783632</v>
      </c>
      <c r="G19" s="16">
        <v>70411833</v>
      </c>
      <c r="H19" s="16">
        <v>58894095</v>
      </c>
      <c r="I19" s="16">
        <v>44474766</v>
      </c>
      <c r="J19" s="16">
        <v>39875431</v>
      </c>
      <c r="K19" s="16">
        <v>39583329</v>
      </c>
      <c r="L19" s="2"/>
      <c r="M19" s="2"/>
    </row>
    <row r="20" spans="1:14" x14ac:dyDescent="0.35">
      <c r="A20" s="9" t="s">
        <v>19</v>
      </c>
      <c r="B20" s="18">
        <v>7005808</v>
      </c>
      <c r="C20" s="18">
        <v>15787196</v>
      </c>
      <c r="D20" s="18">
        <v>11415751</v>
      </c>
      <c r="E20" s="18">
        <v>12365229</v>
      </c>
      <c r="F20" s="18">
        <v>13841673</v>
      </c>
      <c r="G20" s="18">
        <v>15542608</v>
      </c>
      <c r="H20" s="16">
        <v>14723711</v>
      </c>
      <c r="I20" s="16">
        <v>10723963</v>
      </c>
      <c r="J20" s="16">
        <v>9774038</v>
      </c>
      <c r="K20" s="16">
        <v>9890026</v>
      </c>
      <c r="L20" s="2"/>
      <c r="M20" s="2"/>
    </row>
    <row r="21" spans="1:14" x14ac:dyDescent="0.35">
      <c r="A21" s="19" t="s">
        <v>20</v>
      </c>
      <c r="B21" s="19"/>
      <c r="C21" s="19"/>
      <c r="D21" s="19"/>
      <c r="E21" s="19"/>
      <c r="F21" s="19"/>
      <c r="G21" s="19"/>
      <c r="H21" s="20"/>
      <c r="I21" s="2"/>
      <c r="J21" s="2"/>
      <c r="K21" s="2"/>
      <c r="L21" s="2"/>
      <c r="M21" s="2"/>
    </row>
    <row r="22" spans="1:14" ht="15" thickBot="1" x14ac:dyDescent="0.4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4" ht="15" thickBot="1" x14ac:dyDescent="0.4">
      <c r="A23" s="3" t="s">
        <v>75</v>
      </c>
      <c r="B23" s="102" t="s">
        <v>21</v>
      </c>
      <c r="C23" s="103"/>
      <c r="D23" s="104" t="s">
        <v>22</v>
      </c>
      <c r="E23" s="105"/>
      <c r="F23" s="2"/>
      <c r="G23" s="2"/>
      <c r="H23" s="2"/>
      <c r="I23" s="2"/>
      <c r="J23" s="2"/>
      <c r="K23" s="2"/>
      <c r="L23" s="2"/>
    </row>
    <row r="24" spans="1:14" ht="17.25" customHeight="1" x14ac:dyDescent="0.35">
      <c r="A24" s="59" t="s">
        <v>76</v>
      </c>
      <c r="B24" s="61">
        <f>353+41</f>
        <v>394</v>
      </c>
      <c r="C24" s="62">
        <f>B24/611</f>
        <v>0.64484451718494273</v>
      </c>
      <c r="D24" s="63">
        <v>217</v>
      </c>
      <c r="E24" s="64">
        <f>D24/611</f>
        <v>0.35515548281505727</v>
      </c>
      <c r="F24" s="21"/>
      <c r="G24" s="17"/>
      <c r="I24" s="2"/>
      <c r="J24" s="2"/>
      <c r="K24" s="2"/>
      <c r="L24" s="2"/>
    </row>
    <row r="25" spans="1:14" ht="15" thickBot="1" x14ac:dyDescent="0.4">
      <c r="A25" s="60" t="s">
        <v>77</v>
      </c>
      <c r="B25" s="65">
        <v>24075926</v>
      </c>
      <c r="C25" s="66">
        <f>B25/39583329</f>
        <v>0.60823398658561534</v>
      </c>
      <c r="D25" s="67">
        <v>15507403</v>
      </c>
      <c r="E25" s="68">
        <f>D25/39583329</f>
        <v>0.39176601341438461</v>
      </c>
      <c r="F25" s="22"/>
      <c r="G25" s="17"/>
      <c r="I25" s="2"/>
      <c r="J25" s="2"/>
      <c r="K25" s="2"/>
      <c r="L25" s="2"/>
    </row>
    <row r="26" spans="1:14" x14ac:dyDescent="0.35">
      <c r="A26" s="19" t="s">
        <v>23</v>
      </c>
      <c r="F26" s="2"/>
      <c r="G26" s="17"/>
      <c r="I26" s="2"/>
      <c r="J26" s="2"/>
      <c r="K26" s="2"/>
      <c r="L26" s="2"/>
    </row>
    <row r="27" spans="1:14" ht="15" thickBot="1" x14ac:dyDescent="0.4">
      <c r="B27" s="2"/>
      <c r="C27" s="2"/>
      <c r="D27" s="2"/>
      <c r="E27" s="2"/>
      <c r="F27" s="2"/>
      <c r="G27" s="2"/>
      <c r="I27" s="2"/>
      <c r="J27" s="2"/>
      <c r="K27" s="2"/>
      <c r="L27" s="2"/>
      <c r="M27" s="2"/>
    </row>
    <row r="28" spans="1:14" x14ac:dyDescent="0.35">
      <c r="A28" s="23" t="s">
        <v>78</v>
      </c>
      <c r="B28" s="106" t="s">
        <v>24</v>
      </c>
      <c r="C28" s="107"/>
      <c r="D28" s="108" t="s">
        <v>25</v>
      </c>
      <c r="E28" s="109"/>
      <c r="I28" s="2"/>
      <c r="J28" s="2"/>
      <c r="L28" s="2"/>
      <c r="M28" s="2"/>
      <c r="N28" s="2"/>
    </row>
    <row r="29" spans="1:14" ht="15" thickBot="1" x14ac:dyDescent="0.4">
      <c r="A29" s="3" t="s">
        <v>26</v>
      </c>
      <c r="B29" s="97" t="s">
        <v>27</v>
      </c>
      <c r="C29" s="98"/>
      <c r="D29" s="97" t="s">
        <v>28</v>
      </c>
      <c r="E29" s="98"/>
      <c r="G29" s="2"/>
      <c r="H29" s="2"/>
      <c r="I29" s="2"/>
      <c r="J29" s="2"/>
      <c r="L29" s="2"/>
      <c r="M29" s="2"/>
      <c r="N29" s="2"/>
    </row>
    <row r="30" spans="1:14" x14ac:dyDescent="0.35">
      <c r="A30" s="24" t="s">
        <v>29</v>
      </c>
      <c r="B30" s="69">
        <v>52</v>
      </c>
      <c r="C30" s="70">
        <f>B30/B32</f>
        <v>0.62650602409638556</v>
      </c>
      <c r="D30" s="71">
        <v>25165064</v>
      </c>
      <c r="E30" s="70">
        <f>D30/D32</f>
        <v>0.63574905486094913</v>
      </c>
      <c r="F30" s="17"/>
      <c r="G30" s="25"/>
      <c r="H30" s="25"/>
      <c r="I30" s="25"/>
      <c r="J30" s="25"/>
      <c r="K30" s="26"/>
      <c r="L30" s="2"/>
      <c r="M30" s="2"/>
      <c r="N30" s="2"/>
    </row>
    <row r="31" spans="1:14" x14ac:dyDescent="0.35">
      <c r="A31" s="27" t="s">
        <v>30</v>
      </c>
      <c r="B31" s="72">
        <v>31</v>
      </c>
      <c r="C31" s="73">
        <f>B31/B32</f>
        <v>0.37349397590361444</v>
      </c>
      <c r="D31" s="74">
        <v>14418265</v>
      </c>
      <c r="E31" s="73">
        <f>D31/D32</f>
        <v>0.36425094513905082</v>
      </c>
      <c r="F31" s="17"/>
      <c r="G31" s="2"/>
      <c r="H31" s="28"/>
      <c r="I31" s="28"/>
      <c r="J31" s="28"/>
      <c r="K31" s="29"/>
      <c r="L31" s="2"/>
      <c r="M31" s="2"/>
      <c r="N31" s="2"/>
    </row>
    <row r="32" spans="1:14" ht="15" thickBot="1" x14ac:dyDescent="0.4">
      <c r="A32" s="30" t="s">
        <v>31</v>
      </c>
      <c r="B32" s="75">
        <f>SUM(B30:B31)</f>
        <v>83</v>
      </c>
      <c r="C32" s="76"/>
      <c r="D32" s="77">
        <f>D30+D31</f>
        <v>39583329</v>
      </c>
      <c r="E32" s="76"/>
      <c r="F32" s="17"/>
      <c r="G32" s="56"/>
      <c r="H32" s="28"/>
      <c r="I32" s="28"/>
      <c r="J32" s="28"/>
      <c r="K32" s="29"/>
      <c r="L32" s="2"/>
      <c r="M32" s="2"/>
      <c r="N32" s="2"/>
    </row>
    <row r="33" spans="1:14" ht="15" thickBot="1" x14ac:dyDescent="0.4">
      <c r="A33" s="3"/>
      <c r="B33" s="31"/>
      <c r="D33" s="32"/>
      <c r="F33" s="2"/>
      <c r="G33" s="2"/>
      <c r="H33" s="33"/>
      <c r="I33" s="28"/>
      <c r="J33" s="28"/>
      <c r="K33" s="29"/>
      <c r="L33" s="2"/>
      <c r="M33" s="2"/>
      <c r="N33" s="2"/>
    </row>
    <row r="34" spans="1:14" x14ac:dyDescent="0.35">
      <c r="A34" s="3" t="s">
        <v>79</v>
      </c>
      <c r="B34" s="34" t="s">
        <v>32</v>
      </c>
      <c r="C34" s="34" t="s">
        <v>25</v>
      </c>
      <c r="D34" s="35"/>
      <c r="F34" s="3"/>
      <c r="G34" s="31"/>
      <c r="H34" s="32"/>
      <c r="I34" s="32"/>
      <c r="J34" s="32"/>
      <c r="L34" s="2"/>
      <c r="M34" s="2"/>
      <c r="N34" s="2"/>
    </row>
    <row r="35" spans="1:14" ht="15" thickBot="1" x14ac:dyDescent="0.4">
      <c r="A35" s="3" t="s">
        <v>33</v>
      </c>
      <c r="B35" s="36" t="s">
        <v>27</v>
      </c>
      <c r="C35" s="36" t="s">
        <v>28</v>
      </c>
      <c r="D35" s="37" t="s">
        <v>34</v>
      </c>
      <c r="F35" s="3"/>
      <c r="G35" s="31"/>
      <c r="H35" s="32"/>
      <c r="I35" s="32"/>
      <c r="J35" s="32"/>
      <c r="L35" s="2"/>
      <c r="M35" s="2"/>
      <c r="N35" s="2"/>
    </row>
    <row r="36" spans="1:14" x14ac:dyDescent="0.35">
      <c r="A36" s="38" t="s">
        <v>35</v>
      </c>
      <c r="B36" s="78">
        <v>16</v>
      </c>
      <c r="C36" s="79">
        <v>5742012</v>
      </c>
      <c r="D36" s="80">
        <v>1435510</v>
      </c>
      <c r="F36" s="17"/>
      <c r="G36" s="17"/>
      <c r="H36" s="32"/>
      <c r="I36" s="32"/>
      <c r="J36" s="32"/>
      <c r="L36" s="2"/>
      <c r="M36" s="2"/>
      <c r="N36" s="2"/>
    </row>
    <row r="37" spans="1:14" x14ac:dyDescent="0.35">
      <c r="A37" s="39" t="s">
        <v>36</v>
      </c>
      <c r="B37" s="81">
        <v>14</v>
      </c>
      <c r="C37" s="82">
        <v>7872474</v>
      </c>
      <c r="D37" s="83">
        <v>1968074</v>
      </c>
      <c r="F37" s="17"/>
      <c r="G37" s="17"/>
      <c r="H37" s="32"/>
      <c r="I37" s="32"/>
      <c r="J37" s="32"/>
      <c r="L37" s="2"/>
      <c r="M37" s="2"/>
      <c r="N37" s="2"/>
    </row>
    <row r="38" spans="1:14" x14ac:dyDescent="0.35">
      <c r="A38" s="39" t="s">
        <v>37</v>
      </c>
      <c r="B38" s="81">
        <v>6</v>
      </c>
      <c r="C38" s="82">
        <v>1293540</v>
      </c>
      <c r="D38" s="83">
        <v>323378</v>
      </c>
      <c r="F38" s="17"/>
      <c r="G38" s="17"/>
      <c r="H38" s="32"/>
      <c r="I38" s="32"/>
      <c r="J38" s="32"/>
      <c r="L38" s="2"/>
      <c r="M38" s="2"/>
      <c r="N38" s="2"/>
    </row>
    <row r="39" spans="1:14" ht="17" thickBot="1" x14ac:dyDescent="0.4">
      <c r="A39" s="40" t="s">
        <v>38</v>
      </c>
      <c r="B39" s="84">
        <f>B36+B37+B38</f>
        <v>36</v>
      </c>
      <c r="C39" s="85">
        <f>C36+C37+C38</f>
        <v>14908026</v>
      </c>
      <c r="D39" s="86">
        <f>D36+D37+D38</f>
        <v>3726962</v>
      </c>
      <c r="F39" s="41"/>
      <c r="G39" s="41"/>
      <c r="K39" s="2"/>
      <c r="L39" s="2"/>
      <c r="M39" s="2"/>
      <c r="N39" s="2"/>
    </row>
    <row r="40" spans="1:14" x14ac:dyDescent="0.35">
      <c r="A40" s="19" t="s">
        <v>70</v>
      </c>
      <c r="B40" s="31"/>
      <c r="C40" s="32"/>
      <c r="D40" s="32"/>
      <c r="F40" s="19"/>
      <c r="K40" s="2"/>
      <c r="L40" s="2"/>
      <c r="M40" s="2"/>
      <c r="N40" s="2"/>
    </row>
    <row r="41" spans="1:14" ht="15" thickBot="1" x14ac:dyDescent="0.4">
      <c r="A41" s="2"/>
      <c r="H41" s="2"/>
      <c r="I41" s="2"/>
      <c r="J41" s="2"/>
      <c r="K41" s="2"/>
      <c r="L41" s="2"/>
      <c r="M41" s="2"/>
      <c r="N41" s="2"/>
    </row>
    <row r="42" spans="1:14" x14ac:dyDescent="0.35">
      <c r="A42" s="2"/>
      <c r="B42" s="34" t="s">
        <v>39</v>
      </c>
      <c r="C42" s="58" t="s">
        <v>40</v>
      </c>
      <c r="D42" s="42"/>
      <c r="I42" s="2"/>
      <c r="J42" s="2"/>
      <c r="K42" s="2"/>
      <c r="L42" s="2"/>
      <c r="M42" s="2"/>
      <c r="N42" s="2"/>
    </row>
    <row r="43" spans="1:14" ht="17" thickBot="1" x14ac:dyDescent="0.4">
      <c r="A43" s="43" t="s">
        <v>80</v>
      </c>
      <c r="B43" s="44" t="s">
        <v>41</v>
      </c>
      <c r="C43" s="57" t="s">
        <v>42</v>
      </c>
      <c r="D43" s="45" t="s">
        <v>43</v>
      </c>
      <c r="I43" s="2"/>
      <c r="J43" s="2"/>
      <c r="K43" s="2"/>
      <c r="L43" s="2"/>
      <c r="M43" s="2"/>
      <c r="N43" s="2"/>
    </row>
    <row r="44" spans="1:14" x14ac:dyDescent="0.35">
      <c r="A44" s="38" t="s">
        <v>44</v>
      </c>
      <c r="B44" s="87">
        <v>7</v>
      </c>
      <c r="C44" s="87">
        <v>7</v>
      </c>
      <c r="D44" s="92">
        <f>B44+C44</f>
        <v>14</v>
      </c>
      <c r="I44" s="2"/>
      <c r="J44" s="2"/>
      <c r="K44" s="2"/>
      <c r="L44" s="2"/>
      <c r="M44" s="2"/>
      <c r="N44" s="2"/>
    </row>
    <row r="45" spans="1:14" x14ac:dyDescent="0.35">
      <c r="A45" s="39" t="s">
        <v>54</v>
      </c>
      <c r="B45" s="87">
        <v>6</v>
      </c>
      <c r="C45" s="87">
        <v>4</v>
      </c>
      <c r="D45" s="92">
        <f t="shared" ref="D45:D68" si="0">B45+C45</f>
        <v>10</v>
      </c>
      <c r="I45" s="2"/>
      <c r="J45" s="2"/>
      <c r="K45" s="2"/>
      <c r="L45" s="2"/>
      <c r="M45" s="2"/>
      <c r="N45" s="2"/>
    </row>
    <row r="46" spans="1:14" x14ac:dyDescent="0.35">
      <c r="A46" s="39" t="s">
        <v>45</v>
      </c>
      <c r="B46" s="88">
        <v>4</v>
      </c>
      <c r="C46" s="87">
        <v>4</v>
      </c>
      <c r="D46" s="92">
        <f t="shared" si="0"/>
        <v>8</v>
      </c>
      <c r="K46" s="2"/>
      <c r="L46" s="2"/>
      <c r="M46" s="2"/>
      <c r="N46" s="2"/>
    </row>
    <row r="47" spans="1:14" x14ac:dyDescent="0.35">
      <c r="A47" s="39" t="s">
        <v>55</v>
      </c>
      <c r="B47" s="88">
        <v>1</v>
      </c>
      <c r="C47" s="87">
        <v>1</v>
      </c>
      <c r="D47" s="92">
        <f t="shared" si="0"/>
        <v>2</v>
      </c>
      <c r="K47" s="2"/>
      <c r="L47" s="2"/>
      <c r="M47" s="2"/>
      <c r="N47" s="2"/>
    </row>
    <row r="48" spans="1:14" x14ac:dyDescent="0.35">
      <c r="A48" s="39" t="s">
        <v>46</v>
      </c>
      <c r="B48" s="88">
        <v>3</v>
      </c>
      <c r="C48" s="87">
        <v>4</v>
      </c>
      <c r="D48" s="92">
        <f t="shared" si="0"/>
        <v>7</v>
      </c>
      <c r="K48" s="2"/>
      <c r="L48" s="2"/>
      <c r="M48" s="2"/>
      <c r="N48" s="2"/>
    </row>
    <row r="49" spans="1:14" x14ac:dyDescent="0.35">
      <c r="A49" s="39" t="s">
        <v>57</v>
      </c>
      <c r="B49" s="88">
        <v>3</v>
      </c>
      <c r="C49" s="87">
        <v>1</v>
      </c>
      <c r="D49" s="92">
        <f t="shared" si="0"/>
        <v>4</v>
      </c>
      <c r="K49" s="2"/>
      <c r="L49" s="2"/>
      <c r="M49" s="2"/>
      <c r="N49" s="2"/>
    </row>
    <row r="50" spans="1:14" x14ac:dyDescent="0.35">
      <c r="A50" s="39" t="s">
        <v>47</v>
      </c>
      <c r="B50" s="88">
        <v>1</v>
      </c>
      <c r="C50" s="87">
        <v>2</v>
      </c>
      <c r="D50" s="92">
        <f t="shared" si="0"/>
        <v>3</v>
      </c>
      <c r="K50" s="2"/>
      <c r="L50" s="2"/>
      <c r="M50" s="2"/>
      <c r="N50" s="2"/>
    </row>
    <row r="51" spans="1:14" x14ac:dyDescent="0.35">
      <c r="A51" s="39" t="s">
        <v>56</v>
      </c>
      <c r="B51" s="88">
        <v>0</v>
      </c>
      <c r="C51" s="87">
        <v>0</v>
      </c>
      <c r="D51" s="92">
        <f t="shared" si="0"/>
        <v>0</v>
      </c>
      <c r="K51" s="2"/>
      <c r="L51" s="2"/>
      <c r="M51" s="2"/>
      <c r="N51" s="2"/>
    </row>
    <row r="52" spans="1:14" x14ac:dyDescent="0.35">
      <c r="A52" s="39" t="s">
        <v>48</v>
      </c>
      <c r="B52" s="88">
        <v>9</v>
      </c>
      <c r="C52" s="87">
        <v>1</v>
      </c>
      <c r="D52" s="92">
        <f t="shared" si="0"/>
        <v>10</v>
      </c>
      <c r="K52" s="2"/>
      <c r="L52" s="2"/>
      <c r="M52" s="2"/>
      <c r="N52" s="2"/>
    </row>
    <row r="53" spans="1:14" x14ac:dyDescent="0.35">
      <c r="A53" s="39" t="s">
        <v>71</v>
      </c>
      <c r="B53" s="88">
        <v>2</v>
      </c>
      <c r="C53" s="87">
        <v>0</v>
      </c>
      <c r="D53" s="92">
        <f t="shared" si="0"/>
        <v>2</v>
      </c>
      <c r="K53" s="2"/>
      <c r="L53" s="2"/>
      <c r="M53" s="2"/>
      <c r="N53" s="2"/>
    </row>
    <row r="54" spans="1:14" x14ac:dyDescent="0.35">
      <c r="A54" s="39" t="s">
        <v>68</v>
      </c>
      <c r="B54" s="88">
        <v>2</v>
      </c>
      <c r="C54" s="87">
        <v>3</v>
      </c>
      <c r="D54" s="92">
        <f t="shared" si="0"/>
        <v>5</v>
      </c>
      <c r="K54" s="2"/>
      <c r="L54" s="2"/>
      <c r="M54" s="2"/>
      <c r="N54" s="2"/>
    </row>
    <row r="55" spans="1:14" x14ac:dyDescent="0.35">
      <c r="A55" s="39" t="s">
        <v>58</v>
      </c>
      <c r="B55" s="88">
        <v>0</v>
      </c>
      <c r="C55" s="87">
        <v>0</v>
      </c>
      <c r="D55" s="92">
        <f t="shared" si="0"/>
        <v>0</v>
      </c>
      <c r="K55" s="2"/>
      <c r="L55" s="2"/>
      <c r="M55" s="2"/>
      <c r="N55" s="2"/>
    </row>
    <row r="56" spans="1:14" x14ac:dyDescent="0.35">
      <c r="A56" s="39" t="s">
        <v>49</v>
      </c>
      <c r="B56" s="88">
        <v>1</v>
      </c>
      <c r="C56" s="87">
        <v>4</v>
      </c>
      <c r="D56" s="92">
        <f t="shared" si="0"/>
        <v>5</v>
      </c>
      <c r="I56" s="3"/>
      <c r="J56" s="3"/>
      <c r="L56" s="2"/>
      <c r="M56" s="2"/>
      <c r="N56" s="2"/>
    </row>
    <row r="57" spans="1:14" x14ac:dyDescent="0.35">
      <c r="A57" s="39" t="s">
        <v>64</v>
      </c>
      <c r="B57" s="88">
        <v>1</v>
      </c>
      <c r="C57" s="87">
        <v>0</v>
      </c>
      <c r="D57" s="92">
        <f t="shared" si="0"/>
        <v>1</v>
      </c>
      <c r="I57" s="3"/>
      <c r="J57" s="3"/>
      <c r="L57" s="2"/>
      <c r="M57" s="2"/>
      <c r="N57" s="2"/>
    </row>
    <row r="58" spans="1:14" x14ac:dyDescent="0.35">
      <c r="A58" s="39" t="s">
        <v>65</v>
      </c>
      <c r="B58" s="88">
        <v>0</v>
      </c>
      <c r="C58" s="87">
        <v>0</v>
      </c>
      <c r="D58" s="92">
        <f t="shared" si="0"/>
        <v>0</v>
      </c>
      <c r="I58" s="3"/>
      <c r="J58" s="3"/>
      <c r="L58" s="2"/>
      <c r="M58" s="2"/>
      <c r="N58" s="2"/>
    </row>
    <row r="59" spans="1:14" x14ac:dyDescent="0.35">
      <c r="A59" s="39" t="s">
        <v>72</v>
      </c>
      <c r="B59" s="88">
        <v>1</v>
      </c>
      <c r="C59" s="87">
        <v>0</v>
      </c>
      <c r="D59" s="92">
        <f t="shared" si="0"/>
        <v>1</v>
      </c>
      <c r="I59" s="3"/>
      <c r="J59" s="3"/>
      <c r="L59" s="2"/>
      <c r="M59" s="2"/>
      <c r="N59" s="2"/>
    </row>
    <row r="60" spans="1:14" x14ac:dyDescent="0.35">
      <c r="A60" s="39" t="s">
        <v>66</v>
      </c>
      <c r="B60" s="88">
        <v>1</v>
      </c>
      <c r="C60" s="87">
        <v>0</v>
      </c>
      <c r="D60" s="92">
        <f t="shared" si="0"/>
        <v>1</v>
      </c>
      <c r="I60" s="3"/>
      <c r="J60" s="3"/>
      <c r="L60" s="2"/>
      <c r="M60" s="2"/>
      <c r="N60" s="2"/>
    </row>
    <row r="61" spans="1:14" x14ac:dyDescent="0.35">
      <c r="A61" s="39" t="s">
        <v>59</v>
      </c>
      <c r="B61" s="88">
        <v>24</v>
      </c>
      <c r="C61" s="87">
        <v>13</v>
      </c>
      <c r="D61" s="92">
        <f t="shared" si="0"/>
        <v>37</v>
      </c>
      <c r="I61" s="3"/>
      <c r="J61" s="3"/>
      <c r="L61" s="2"/>
      <c r="M61" s="2"/>
      <c r="N61" s="2"/>
    </row>
    <row r="62" spans="1:14" x14ac:dyDescent="0.35">
      <c r="A62" s="39" t="s">
        <v>60</v>
      </c>
      <c r="B62" s="88">
        <v>0</v>
      </c>
      <c r="C62" s="87">
        <v>0</v>
      </c>
      <c r="D62" s="92">
        <f t="shared" si="0"/>
        <v>0</v>
      </c>
      <c r="I62" s="3"/>
      <c r="J62" s="3"/>
      <c r="L62" s="2"/>
      <c r="M62" s="2"/>
      <c r="N62" s="2"/>
    </row>
    <row r="63" spans="1:14" x14ac:dyDescent="0.35">
      <c r="A63" s="39" t="s">
        <v>61</v>
      </c>
      <c r="B63" s="88">
        <v>0</v>
      </c>
      <c r="C63" s="87">
        <v>0</v>
      </c>
      <c r="D63" s="92">
        <f t="shared" si="0"/>
        <v>0</v>
      </c>
      <c r="I63" s="3"/>
      <c r="J63" s="3"/>
      <c r="L63" s="2"/>
      <c r="M63" s="2"/>
      <c r="N63" s="2"/>
    </row>
    <row r="64" spans="1:14" x14ac:dyDescent="0.35">
      <c r="A64" s="39" t="s">
        <v>50</v>
      </c>
      <c r="B64" s="88">
        <v>2</v>
      </c>
      <c r="C64" s="87">
        <v>4</v>
      </c>
      <c r="D64" s="92">
        <f t="shared" si="0"/>
        <v>6</v>
      </c>
      <c r="L64" s="2"/>
      <c r="M64" s="2"/>
      <c r="N64" s="2"/>
    </row>
    <row r="65" spans="1:14" x14ac:dyDescent="0.35">
      <c r="A65" s="39" t="s">
        <v>62</v>
      </c>
      <c r="B65" s="89">
        <v>14</v>
      </c>
      <c r="C65" s="87">
        <v>15</v>
      </c>
      <c r="D65" s="92">
        <f t="shared" si="0"/>
        <v>29</v>
      </c>
      <c r="L65" s="2"/>
      <c r="M65" s="2"/>
      <c r="N65" s="2"/>
    </row>
    <row r="66" spans="1:14" x14ac:dyDescent="0.35">
      <c r="A66" s="39" t="s">
        <v>63</v>
      </c>
      <c r="B66" s="88">
        <v>1</v>
      </c>
      <c r="C66" s="87">
        <v>0</v>
      </c>
      <c r="D66" s="92">
        <f t="shared" si="0"/>
        <v>1</v>
      </c>
      <c r="L66" s="2"/>
      <c r="M66" s="2"/>
      <c r="N66" s="2"/>
    </row>
    <row r="67" spans="1:14" x14ac:dyDescent="0.35">
      <c r="A67" s="39" t="s">
        <v>67</v>
      </c>
      <c r="B67" s="88">
        <v>0</v>
      </c>
      <c r="C67" s="87">
        <v>0</v>
      </c>
      <c r="D67" s="92">
        <f t="shared" si="0"/>
        <v>0</v>
      </c>
      <c r="L67" s="2"/>
      <c r="M67" s="2"/>
      <c r="N67" s="2"/>
    </row>
    <row r="68" spans="1:14" ht="15" thickBot="1" x14ac:dyDescent="0.4">
      <c r="A68" s="39" t="s">
        <v>73</v>
      </c>
      <c r="B68" s="90">
        <v>0</v>
      </c>
      <c r="C68" s="87">
        <v>0</v>
      </c>
      <c r="D68" s="92">
        <f t="shared" si="0"/>
        <v>0</v>
      </c>
      <c r="L68" s="2"/>
      <c r="M68" s="2"/>
      <c r="N68" s="2"/>
    </row>
    <row r="69" spans="1:14" ht="15" thickBot="1" x14ac:dyDescent="0.4">
      <c r="A69" s="40" t="s">
        <v>43</v>
      </c>
      <c r="B69" s="91">
        <f>SUM(B44:B68)</f>
        <v>83</v>
      </c>
      <c r="C69" s="91">
        <f>SUM(C44:C68)</f>
        <v>63</v>
      </c>
      <c r="D69" s="93">
        <f>SUM(D44:D68)</f>
        <v>146</v>
      </c>
      <c r="E69" s="2"/>
      <c r="L69" s="2"/>
      <c r="M69" s="2"/>
      <c r="N69" s="2"/>
    </row>
    <row r="70" spans="1:14" x14ac:dyDescent="0.35">
      <c r="A70" s="19" t="s">
        <v>51</v>
      </c>
      <c r="B70" s="2"/>
      <c r="C70" s="2"/>
      <c r="D70" s="2"/>
      <c r="E70" s="2"/>
      <c r="L70" s="2"/>
      <c r="M70" s="2"/>
      <c r="N70" s="2"/>
    </row>
    <row r="71" spans="1:14" ht="15" thickBot="1" x14ac:dyDescent="0.4">
      <c r="A71" s="2"/>
      <c r="D71" s="2"/>
      <c r="E71" s="2"/>
      <c r="G71" s="2"/>
      <c r="L71" s="2"/>
      <c r="M71" s="2"/>
      <c r="N71" s="2"/>
    </row>
    <row r="72" spans="1:14" x14ac:dyDescent="0.35">
      <c r="A72" s="2"/>
      <c r="B72" s="34" t="s">
        <v>43</v>
      </c>
      <c r="C72" s="35" t="s">
        <v>43</v>
      </c>
      <c r="D72" s="2"/>
      <c r="E72" s="2"/>
      <c r="L72" s="2"/>
      <c r="M72" s="2"/>
      <c r="N72" s="2"/>
    </row>
    <row r="73" spans="1:14" ht="17" thickBot="1" x14ac:dyDescent="0.4">
      <c r="A73" s="43" t="s">
        <v>80</v>
      </c>
      <c r="B73" s="44" t="s">
        <v>52</v>
      </c>
      <c r="C73" s="46" t="s">
        <v>53</v>
      </c>
      <c r="D73" s="2"/>
      <c r="E73" s="2"/>
      <c r="L73" s="2"/>
      <c r="M73" s="2"/>
      <c r="N73" s="2"/>
    </row>
    <row r="74" spans="1:14" x14ac:dyDescent="0.35">
      <c r="A74" s="24" t="s">
        <v>44</v>
      </c>
      <c r="B74" s="79">
        <v>3149133</v>
      </c>
      <c r="C74" s="94">
        <v>787305</v>
      </c>
      <c r="D74" s="2"/>
      <c r="E74" s="2"/>
      <c r="F74" s="2"/>
      <c r="G74" s="41"/>
      <c r="I74" s="2"/>
      <c r="J74" s="2"/>
      <c r="K74" s="2"/>
      <c r="L74" s="2"/>
      <c r="M74" s="2"/>
      <c r="N74" s="2"/>
    </row>
    <row r="75" spans="1:14" x14ac:dyDescent="0.35">
      <c r="A75" s="27" t="s">
        <v>54</v>
      </c>
      <c r="B75" s="95">
        <v>1090582</v>
      </c>
      <c r="C75" s="94">
        <v>273102</v>
      </c>
      <c r="D75" s="2"/>
      <c r="E75" s="2"/>
      <c r="F75" s="2"/>
      <c r="G75" s="41"/>
      <c r="I75" s="2"/>
      <c r="J75" s="2"/>
      <c r="K75" s="2"/>
      <c r="L75" s="2"/>
      <c r="M75" s="2"/>
      <c r="N75" s="2"/>
    </row>
    <row r="76" spans="1:14" x14ac:dyDescent="0.35">
      <c r="A76" s="27" t="s">
        <v>45</v>
      </c>
      <c r="B76" s="82">
        <v>1677500</v>
      </c>
      <c r="C76" s="83">
        <v>419375</v>
      </c>
      <c r="D76" s="2"/>
      <c r="E76" s="2"/>
      <c r="F76" s="2"/>
      <c r="G76" s="41"/>
      <c r="K76" s="2"/>
      <c r="L76" s="2"/>
      <c r="M76" s="2"/>
      <c r="N76" s="2"/>
    </row>
    <row r="77" spans="1:14" x14ac:dyDescent="0.35">
      <c r="A77" s="27" t="s">
        <v>55</v>
      </c>
      <c r="B77" s="82">
        <v>60000</v>
      </c>
      <c r="C77" s="83">
        <v>15000</v>
      </c>
      <c r="D77" s="2"/>
      <c r="E77" s="2"/>
      <c r="F77" s="2"/>
      <c r="G77" s="41"/>
      <c r="K77" s="2"/>
      <c r="L77" s="2"/>
      <c r="M77" s="2"/>
      <c r="N77" s="2"/>
    </row>
    <row r="78" spans="1:14" x14ac:dyDescent="0.35">
      <c r="A78" s="27" t="s">
        <v>46</v>
      </c>
      <c r="B78" s="82">
        <v>562000</v>
      </c>
      <c r="C78" s="83">
        <v>140500</v>
      </c>
      <c r="D78" s="2"/>
      <c r="E78" s="2"/>
      <c r="F78" s="2"/>
      <c r="G78" s="41"/>
      <c r="K78" s="2"/>
      <c r="L78" s="2"/>
      <c r="M78" s="2"/>
      <c r="N78" s="2"/>
    </row>
    <row r="79" spans="1:14" x14ac:dyDescent="0.35">
      <c r="A79" s="27" t="s">
        <v>57</v>
      </c>
      <c r="B79" s="82">
        <v>864832</v>
      </c>
      <c r="C79" s="83">
        <v>216208</v>
      </c>
      <c r="D79" s="2"/>
      <c r="E79" s="2"/>
      <c r="F79" s="2"/>
      <c r="G79" s="41"/>
      <c r="K79" s="2"/>
      <c r="L79" s="2"/>
      <c r="M79" s="2"/>
      <c r="N79" s="2"/>
    </row>
    <row r="80" spans="1:14" x14ac:dyDescent="0.35">
      <c r="A80" s="27" t="s">
        <v>47</v>
      </c>
      <c r="B80" s="82">
        <v>200000</v>
      </c>
      <c r="C80" s="83">
        <v>50000</v>
      </c>
      <c r="D80" s="2"/>
      <c r="E80" s="2"/>
      <c r="F80" s="2"/>
      <c r="G80" s="41"/>
      <c r="H80" s="2"/>
      <c r="I80" s="2"/>
      <c r="J80" s="2"/>
      <c r="K80" s="2"/>
      <c r="L80" s="2"/>
      <c r="M80" s="2"/>
      <c r="N80" s="2"/>
    </row>
    <row r="81" spans="1:14" x14ac:dyDescent="0.35">
      <c r="A81" s="27" t="s">
        <v>56</v>
      </c>
      <c r="B81" s="82">
        <v>0</v>
      </c>
      <c r="C81" s="83">
        <v>0</v>
      </c>
      <c r="D81" s="2"/>
      <c r="E81" s="2"/>
      <c r="F81" s="2"/>
      <c r="G81" s="41"/>
      <c r="H81" s="2"/>
      <c r="I81" s="2"/>
      <c r="J81" s="2"/>
      <c r="K81" s="2"/>
      <c r="L81" s="2"/>
      <c r="M81" s="2"/>
      <c r="N81" s="2"/>
    </row>
    <row r="82" spans="1:14" x14ac:dyDescent="0.35">
      <c r="A82" s="27" t="s">
        <v>48</v>
      </c>
      <c r="B82" s="82">
        <v>7542479</v>
      </c>
      <c r="C82" s="83">
        <v>1879372</v>
      </c>
      <c r="D82" s="2"/>
      <c r="E82" s="2"/>
      <c r="F82" s="2"/>
      <c r="G82" s="41"/>
      <c r="H82" s="2"/>
      <c r="I82" s="2"/>
      <c r="J82" s="2"/>
      <c r="K82" s="2"/>
      <c r="L82" s="2"/>
      <c r="M82" s="2"/>
      <c r="N82" s="2"/>
    </row>
    <row r="83" spans="1:14" x14ac:dyDescent="0.35">
      <c r="A83" s="27" t="s">
        <v>71</v>
      </c>
      <c r="B83" s="82">
        <v>388740</v>
      </c>
      <c r="C83" s="83">
        <v>97172</v>
      </c>
      <c r="D83" s="2"/>
      <c r="E83" s="2"/>
      <c r="F83" s="2"/>
      <c r="G83" s="41"/>
      <c r="H83" s="2"/>
      <c r="I83" s="2"/>
      <c r="J83" s="2"/>
      <c r="K83" s="2"/>
      <c r="L83" s="2"/>
      <c r="M83" s="2"/>
      <c r="N83" s="2"/>
    </row>
    <row r="84" spans="1:14" x14ac:dyDescent="0.35">
      <c r="A84" s="27" t="s">
        <v>68</v>
      </c>
      <c r="B84" s="82">
        <v>150000</v>
      </c>
      <c r="C84" s="83">
        <v>37500</v>
      </c>
      <c r="D84" s="2"/>
      <c r="E84" s="2"/>
      <c r="F84" s="2"/>
      <c r="G84" s="41"/>
      <c r="H84" s="2"/>
      <c r="I84" s="2"/>
      <c r="J84" s="2"/>
      <c r="K84" s="2"/>
      <c r="L84" s="2"/>
      <c r="M84" s="2"/>
      <c r="N84" s="2"/>
    </row>
    <row r="85" spans="1:14" x14ac:dyDescent="0.35">
      <c r="A85" s="27" t="s">
        <v>58</v>
      </c>
      <c r="B85" s="82">
        <v>0</v>
      </c>
      <c r="C85" s="83">
        <v>0</v>
      </c>
      <c r="D85" s="2"/>
      <c r="E85" s="2"/>
      <c r="F85" s="2"/>
      <c r="G85" s="41"/>
      <c r="H85" s="2"/>
      <c r="I85" s="2"/>
      <c r="J85" s="2"/>
      <c r="K85" s="2"/>
      <c r="L85" s="2"/>
      <c r="M85" s="2"/>
      <c r="N85" s="2"/>
    </row>
    <row r="86" spans="1:14" x14ac:dyDescent="0.35">
      <c r="A86" s="27" t="s">
        <v>49</v>
      </c>
      <c r="B86" s="82">
        <v>97518</v>
      </c>
      <c r="C86" s="83">
        <v>24373</v>
      </c>
      <c r="D86" s="2"/>
      <c r="E86" s="2"/>
      <c r="F86" s="2"/>
      <c r="G86" s="41"/>
      <c r="H86" s="2"/>
      <c r="I86" s="2"/>
      <c r="J86" s="2"/>
      <c r="K86" s="2"/>
      <c r="L86" s="2"/>
      <c r="M86" s="2"/>
      <c r="N86" s="2"/>
    </row>
    <row r="87" spans="1:14" x14ac:dyDescent="0.35">
      <c r="A87" s="27" t="s">
        <v>64</v>
      </c>
      <c r="B87" s="82">
        <v>40000</v>
      </c>
      <c r="C87" s="83">
        <v>10000</v>
      </c>
      <c r="D87" s="2"/>
      <c r="E87" s="2"/>
      <c r="F87" s="2"/>
      <c r="G87" s="41"/>
      <c r="H87" s="2"/>
      <c r="I87" s="2"/>
      <c r="J87" s="2"/>
      <c r="K87" s="2"/>
      <c r="L87" s="2"/>
      <c r="M87" s="2"/>
      <c r="N87" s="2"/>
    </row>
    <row r="88" spans="1:14" x14ac:dyDescent="0.35">
      <c r="A88" s="27" t="s">
        <v>65</v>
      </c>
      <c r="B88" s="82">
        <v>0</v>
      </c>
      <c r="C88" s="83">
        <v>0</v>
      </c>
      <c r="D88" s="2"/>
      <c r="E88" s="2"/>
      <c r="F88" s="2"/>
      <c r="G88" s="41"/>
      <c r="H88" s="2"/>
      <c r="I88" s="2"/>
      <c r="J88" s="2"/>
      <c r="K88" s="2"/>
      <c r="L88" s="2"/>
      <c r="M88" s="2"/>
      <c r="N88" s="2"/>
    </row>
    <row r="89" spans="1:14" x14ac:dyDescent="0.35">
      <c r="A89" s="27" t="s">
        <v>72</v>
      </c>
      <c r="B89" s="82">
        <v>25000</v>
      </c>
      <c r="C89" s="83">
        <v>6250</v>
      </c>
      <c r="D89" s="2"/>
      <c r="E89" s="2"/>
      <c r="F89" s="2"/>
      <c r="G89" s="41"/>
      <c r="H89" s="2"/>
      <c r="I89" s="2"/>
      <c r="J89" s="2"/>
      <c r="K89" s="2"/>
      <c r="L89" s="2"/>
      <c r="M89" s="2"/>
      <c r="N89" s="2"/>
    </row>
    <row r="90" spans="1:14" x14ac:dyDescent="0.35">
      <c r="A90" s="27" t="s">
        <v>66</v>
      </c>
      <c r="B90" s="82">
        <v>686521</v>
      </c>
      <c r="C90" s="83">
        <v>171631</v>
      </c>
      <c r="D90" s="2"/>
      <c r="E90" s="2"/>
      <c r="F90" s="2"/>
      <c r="G90" s="41"/>
      <c r="H90" s="2"/>
      <c r="I90" s="2"/>
      <c r="J90" s="2"/>
      <c r="K90" s="2"/>
      <c r="L90" s="2"/>
      <c r="M90" s="2"/>
      <c r="N90" s="2"/>
    </row>
    <row r="91" spans="1:14" x14ac:dyDescent="0.35">
      <c r="A91" s="27" t="s">
        <v>59</v>
      </c>
      <c r="B91" s="82">
        <v>19062444</v>
      </c>
      <c r="C91" s="83">
        <v>4765606</v>
      </c>
      <c r="D91" s="2"/>
      <c r="E91" s="2"/>
      <c r="F91" s="2"/>
      <c r="G91" s="41"/>
      <c r="H91" s="2"/>
      <c r="I91" s="2"/>
      <c r="J91" s="2"/>
      <c r="K91" s="2"/>
      <c r="L91" s="2"/>
      <c r="M91" s="2"/>
      <c r="N91" s="2"/>
    </row>
    <row r="92" spans="1:14" x14ac:dyDescent="0.35">
      <c r="A92" s="27" t="s">
        <v>60</v>
      </c>
      <c r="B92" s="82">
        <v>0</v>
      </c>
      <c r="C92" s="83">
        <v>0</v>
      </c>
      <c r="D92" s="2"/>
      <c r="E92" s="2"/>
      <c r="F92" s="2"/>
      <c r="G92" s="41"/>
      <c r="H92" s="2"/>
      <c r="I92" s="2"/>
      <c r="J92" s="2"/>
      <c r="K92" s="2"/>
      <c r="L92" s="2"/>
      <c r="M92" s="2"/>
      <c r="N92" s="2"/>
    </row>
    <row r="93" spans="1:14" x14ac:dyDescent="0.35">
      <c r="A93" s="27" t="s">
        <v>61</v>
      </c>
      <c r="B93" s="82">
        <v>0</v>
      </c>
      <c r="C93" s="83">
        <v>0</v>
      </c>
      <c r="D93" s="2"/>
      <c r="E93" s="2"/>
      <c r="F93" s="2"/>
      <c r="G93" s="41"/>
      <c r="H93" s="2"/>
      <c r="I93" s="2"/>
      <c r="J93" s="2"/>
      <c r="K93" s="2"/>
      <c r="L93" s="2"/>
      <c r="M93" s="2"/>
      <c r="N93" s="2"/>
    </row>
    <row r="94" spans="1:14" x14ac:dyDescent="0.35">
      <c r="A94" s="27" t="s">
        <v>50</v>
      </c>
      <c r="B94" s="82">
        <v>2031000</v>
      </c>
      <c r="C94" s="83">
        <v>507750</v>
      </c>
      <c r="D94" s="2"/>
      <c r="E94" s="2"/>
      <c r="F94" s="2"/>
      <c r="G94" s="41"/>
      <c r="H94" s="2"/>
      <c r="I94" s="2"/>
      <c r="J94" s="2"/>
      <c r="K94" s="2"/>
      <c r="L94" s="2"/>
      <c r="M94" s="2"/>
    </row>
    <row r="95" spans="1:14" x14ac:dyDescent="0.35">
      <c r="A95" s="27" t="s">
        <v>62</v>
      </c>
      <c r="B95" s="82">
        <v>1805580</v>
      </c>
      <c r="C95" s="83">
        <v>451382</v>
      </c>
      <c r="D95" s="2"/>
      <c r="E95" s="2"/>
      <c r="F95" s="2"/>
      <c r="G95" s="41"/>
      <c r="H95" s="2"/>
      <c r="I95" s="2"/>
      <c r="J95" s="2"/>
      <c r="K95" s="2"/>
      <c r="L95" s="2"/>
      <c r="M95" s="2"/>
    </row>
    <row r="96" spans="1:14" x14ac:dyDescent="0.35">
      <c r="A96" s="27" t="s">
        <v>63</v>
      </c>
      <c r="B96" s="82">
        <v>150000</v>
      </c>
      <c r="C96" s="83">
        <v>37500</v>
      </c>
      <c r="D96" s="2"/>
      <c r="E96" s="2"/>
      <c r="F96" s="2"/>
      <c r="G96" s="41"/>
      <c r="H96" s="2"/>
      <c r="I96" s="2"/>
      <c r="J96" s="2"/>
      <c r="K96" s="2"/>
      <c r="L96" s="2"/>
      <c r="M96" s="2"/>
    </row>
    <row r="97" spans="1:13" x14ac:dyDescent="0.35">
      <c r="A97" s="27" t="s">
        <v>69</v>
      </c>
      <c r="B97" s="82">
        <v>0</v>
      </c>
      <c r="C97" s="83">
        <v>0</v>
      </c>
      <c r="D97" s="2"/>
      <c r="E97" s="2"/>
      <c r="F97" s="2"/>
      <c r="G97" s="41"/>
      <c r="H97" s="2"/>
      <c r="I97" s="2"/>
      <c r="J97" s="2"/>
      <c r="K97" s="2"/>
      <c r="L97" s="2"/>
      <c r="M97" s="2"/>
    </row>
    <row r="98" spans="1:13" ht="15" thickBot="1" x14ac:dyDescent="0.4">
      <c r="A98" s="27" t="s">
        <v>73</v>
      </c>
      <c r="B98" s="82">
        <v>0</v>
      </c>
      <c r="C98" s="83">
        <v>0</v>
      </c>
      <c r="D98" s="2"/>
      <c r="E98" s="2"/>
      <c r="F98" s="2"/>
      <c r="G98" s="41"/>
      <c r="H98" s="2"/>
      <c r="I98" s="2"/>
      <c r="J98" s="2"/>
      <c r="K98" s="2"/>
      <c r="L98" s="2"/>
      <c r="M98" s="2"/>
    </row>
    <row r="99" spans="1:13" ht="15" thickBot="1" x14ac:dyDescent="0.4">
      <c r="A99" s="30" t="s">
        <v>43</v>
      </c>
      <c r="B99" s="96">
        <f>SUM(B74:B98)</f>
        <v>39583329</v>
      </c>
      <c r="C99" s="96">
        <f>SUM(C74:C98)</f>
        <v>9890026</v>
      </c>
      <c r="D99" s="2"/>
      <c r="E99" s="2"/>
      <c r="F99" s="2"/>
      <c r="G99" s="47"/>
      <c r="H99" s="2"/>
      <c r="I99" s="2"/>
      <c r="J99" s="2"/>
      <c r="K99" s="2"/>
      <c r="L99" s="2"/>
      <c r="M99" s="2"/>
    </row>
    <row r="100" spans="1:13" x14ac:dyDescent="0.35">
      <c r="A100" s="19" t="s">
        <v>51</v>
      </c>
      <c r="B100" s="2"/>
      <c r="C100" s="2"/>
      <c r="D100" s="2"/>
      <c r="E100" s="2"/>
      <c r="F100" s="2"/>
      <c r="H100" s="2"/>
      <c r="I100" s="2"/>
      <c r="J100" s="2"/>
      <c r="K100" s="2"/>
      <c r="L100" s="2"/>
      <c r="M100" s="2"/>
    </row>
    <row r="101" spans="1:13" x14ac:dyDescent="0.35">
      <c r="A101" s="19"/>
    </row>
    <row r="102" spans="1:13" x14ac:dyDescent="0.35">
      <c r="A102" s="19"/>
    </row>
    <row r="103" spans="1:13" x14ac:dyDescent="0.35">
      <c r="A103" s="19"/>
    </row>
    <row r="104" spans="1:13" x14ac:dyDescent="0.35">
      <c r="A104" s="19"/>
    </row>
    <row r="105" spans="1:13" x14ac:dyDescent="0.35">
      <c r="A105" s="2"/>
    </row>
  </sheetData>
  <mergeCells count="9">
    <mergeCell ref="B29:C29"/>
    <mergeCell ref="D29:E29"/>
    <mergeCell ref="A1:G1"/>
    <mergeCell ref="A2:G2"/>
    <mergeCell ref="A3:G3"/>
    <mergeCell ref="B23:C23"/>
    <mergeCell ref="D23:E23"/>
    <mergeCell ref="B28:C28"/>
    <mergeCell ref="D28:E28"/>
  </mergeCells>
  <pageMargins left="0.7" right="0.7" top="0.75" bottom="0.75" header="0.3" footer="0.3"/>
  <pageSetup paperSize="5" scale="34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4B8743-E30E-4303-A028-2D50D8942C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EF3194-63C8-401B-9B37-32623455969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24B772D-45A4-4FDD-B40C-DB7FFF6486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DEED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M Nelson</dc:creator>
  <cp:lastModifiedBy>Sarah Miller</cp:lastModifiedBy>
  <cp:lastPrinted>2020-02-11T16:13:59Z</cp:lastPrinted>
  <dcterms:created xsi:type="dcterms:W3CDTF">2017-02-18T00:21:47Z</dcterms:created>
  <dcterms:modified xsi:type="dcterms:W3CDTF">2022-04-20T17:08:35Z</dcterms:modified>
</cp:coreProperties>
</file>