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60" windowWidth="17955" windowHeight="10935"/>
  </bookViews>
  <sheets>
    <sheet name="MBAF" sheetId="1" r:id="rId1"/>
    <sheet name="MFAF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4" i="2" l="1"/>
  <c r="E29" i="2"/>
  <c r="E24" i="2"/>
  <c r="G13" i="2"/>
  <c r="G15" i="2" l="1"/>
  <c r="C34" i="1" l="1"/>
  <c r="G20" i="2" l="1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4" i="2"/>
  <c r="G3" i="2"/>
  <c r="G2" i="2"/>
  <c r="E54" i="1" l="1"/>
  <c r="E50" i="1"/>
  <c r="E49" i="1"/>
  <c r="D47" i="1"/>
  <c r="C47" i="1"/>
  <c r="E55" i="1" l="1"/>
  <c r="F53" i="1" s="1"/>
  <c r="E51" i="1"/>
  <c r="F49" i="1" s="1"/>
  <c r="F54" i="1" l="1"/>
  <c r="F55" i="1" s="1"/>
  <c r="F50" i="1"/>
  <c r="F51" i="1" s="1"/>
  <c r="D21" i="2" l="1"/>
  <c r="F21" i="2"/>
  <c r="E21" i="2"/>
  <c r="E35" i="2"/>
  <c r="E30" i="2"/>
  <c r="E25" i="2"/>
  <c r="G21" i="2" l="1"/>
  <c r="E41" i="1"/>
  <c r="D34" i="1"/>
  <c r="E37" i="1"/>
  <c r="E40" i="1" l="1"/>
  <c r="E36" i="1"/>
  <c r="E31" i="2" l="1"/>
  <c r="F30" i="2" s="1"/>
  <c r="E26" i="2"/>
  <c r="F25" i="2" s="1"/>
  <c r="E36" i="2"/>
  <c r="F35" i="2" s="1"/>
  <c r="F34" i="2" l="1"/>
  <c r="F36" i="2" s="1"/>
  <c r="F24" i="2"/>
  <c r="F26" i="2" s="1"/>
  <c r="F29" i="2"/>
  <c r="F31" i="2" s="1"/>
  <c r="E42" i="1" l="1"/>
  <c r="F40" i="1" s="1"/>
  <c r="F41" i="1"/>
  <c r="E38" i="1"/>
  <c r="F37" i="1" s="1"/>
  <c r="F42" i="1" l="1"/>
  <c r="F36" i="1"/>
  <c r="F38" i="1" s="1"/>
</calcChain>
</file>

<file path=xl/sharedStrings.xml><?xml version="1.0" encoding="utf-8"?>
<sst xmlns="http://schemas.openxmlformats.org/spreadsheetml/2006/main" count="197" uniqueCount="98">
  <si>
    <t>Report Year*</t>
  </si>
  <si>
    <t>Grantor Name</t>
  </si>
  <si>
    <t>Business Assistance - Recipient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</si>
  <si>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</si>
  <si>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</si>
  <si>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</si>
  <si>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</si>
  <si>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</si>
  <si>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</si>
  <si>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Shoreview, City of</t>
  </si>
  <si>
    <t>DPS Shoreview LLC</t>
  </si>
  <si>
    <t>Meeker County</t>
  </si>
  <si>
    <t>Minnesota Rubber and Plastics</t>
  </si>
  <si>
    <t>Springfield, City of</t>
  </si>
  <si>
    <t>Sanborn Manufacturing</t>
  </si>
  <si>
    <t>Inver Grove Heights, City of</t>
  </si>
  <si>
    <t>IGH Investment LLC</t>
  </si>
  <si>
    <t>Cambridge, City of</t>
  </si>
  <si>
    <t>National Recycling Inc</t>
  </si>
  <si>
    <t>Lake City, City of</t>
  </si>
  <si>
    <t>Hearth and Home Technologies Inc</t>
  </si>
  <si>
    <t>White Bear Township</t>
  </si>
  <si>
    <t>Wellspring LLC Tecweigh</t>
  </si>
  <si>
    <t>Iron Range Resources and Rehabilitation Board</t>
  </si>
  <si>
    <t>Polymet Mining</t>
  </si>
  <si>
    <t>Isanti, City of</t>
  </si>
  <si>
    <t>Prairie Senior Cottages</t>
  </si>
  <si>
    <t>Coon Rapids, City of</t>
  </si>
  <si>
    <t>MEDRAD Inc</t>
  </si>
  <si>
    <t>Brooklyn Park EDA</t>
  </si>
  <si>
    <t>Metro Mold Design LLC</t>
  </si>
  <si>
    <t>Duluth EDA</t>
  </si>
  <si>
    <t>Cedar Bay North LLC</t>
  </si>
  <si>
    <t>Carver, City of</t>
  </si>
  <si>
    <t>Financial Assistance (at or less than $150,000)</t>
  </si>
  <si>
    <t>Goal Achieved</t>
  </si>
  <si>
    <t>Public Actual</t>
  </si>
  <si>
    <t>Total Budget</t>
  </si>
  <si>
    <t>Round Lake Shoppes LLC</t>
  </si>
  <si>
    <t>Carlson Capital Partners LLP</t>
  </si>
  <si>
    <t>HM Chris LLC</t>
  </si>
  <si>
    <t>Stawski and Stawski LLC</t>
  </si>
  <si>
    <t>Rest Inc</t>
  </si>
  <si>
    <t>St. Augusta, City of</t>
  </si>
  <si>
    <t>St Cloud Truck Sales</t>
  </si>
  <si>
    <t>Kittson County</t>
  </si>
  <si>
    <t>PICO Northstar Hallock LLC</t>
  </si>
  <si>
    <t>Mills Properties Inc</t>
  </si>
  <si>
    <t>Houston County EDA</t>
  </si>
  <si>
    <t>Sno-Pac Foods Inc</t>
  </si>
  <si>
    <t>Miken Sports</t>
  </si>
  <si>
    <t>East Grand Forks EDHA</t>
  </si>
  <si>
    <t>Boardwalk Entertainment Group LLC Dan Staus</t>
  </si>
  <si>
    <t>Dean &amp; Tina Greuel DT Greul Inc dba Stennes Granite</t>
  </si>
  <si>
    <t>St. Cloud, City of</t>
  </si>
  <si>
    <t>Microbiologics Inc</t>
  </si>
  <si>
    <t>Macro Inc</t>
  </si>
  <si>
    <t>South St. Paul HRA</t>
  </si>
  <si>
    <t>GR Holdings LLC</t>
  </si>
  <si>
    <t>Old City Hall LLC</t>
  </si>
  <si>
    <t>Richfield HRA</t>
  </si>
  <si>
    <t>Lyndale Gardens LLC</t>
  </si>
  <si>
    <t>Bloomington, City of</t>
  </si>
  <si>
    <t>Electronic Controlled System Inc</t>
  </si>
  <si>
    <t xml:space="preserve">Polar Semiconductor </t>
  </si>
  <si>
    <t>Little Falls, City of</t>
  </si>
  <si>
    <t>AirBon Inc</t>
  </si>
  <si>
    <t>Smiley Dentistry LLC</t>
  </si>
  <si>
    <t>Krump Construction Inc</t>
  </si>
  <si>
    <t>Ehlert Excavating LLC</t>
  </si>
  <si>
    <t>Eric Greenquist</t>
  </si>
  <si>
    <t>M&amp;M Contractors</t>
  </si>
  <si>
    <t>Miller Realty</t>
  </si>
  <si>
    <t>Essential Health fka Innovis Health</t>
  </si>
  <si>
    <t>Financial Assistance - Recipient</t>
  </si>
  <si>
    <t>Duluth, City of</t>
  </si>
  <si>
    <t>300 Canal Park LLC</t>
  </si>
  <si>
    <t>Melrose, City of</t>
  </si>
  <si>
    <t>Warrior Properties LLC</t>
  </si>
  <si>
    <t>Involta LLC</t>
  </si>
  <si>
    <t>ByteSpeed LLC</t>
  </si>
  <si>
    <t>Public Percentage</t>
  </si>
  <si>
    <t>Miller Dwan Foundation Amberwing LLC</t>
  </si>
  <si>
    <t>Dewitt-Seitz Marketplace LLC</t>
  </si>
  <si>
    <t>Waconia, City of</t>
  </si>
  <si>
    <t>Waconia Mills IV LLC</t>
  </si>
  <si>
    <t>Monticello EDA</t>
  </si>
  <si>
    <t>Suburban Manufacturing</t>
  </si>
  <si>
    <t>RMS Company</t>
  </si>
  <si>
    <t>Synapp North Holdings LLC</t>
  </si>
  <si>
    <t>Sauk Rapids, City of</t>
  </si>
  <si>
    <t>Coleman Company</t>
  </si>
  <si>
    <t>Breckenridge, City of</t>
  </si>
  <si>
    <t>Hastings, City of</t>
  </si>
  <si>
    <t>Cloquet, City of</t>
  </si>
  <si>
    <t>Moorhead, City of</t>
  </si>
  <si>
    <t>VL Development LLC</t>
  </si>
  <si>
    <t>St. Peter, City of / 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</si>
</sst>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/>
    <xf numFmtId="164" fontId="0" fillId="0" borderId="1" xfId="0" applyNumberFormat="1" applyBorder="1"/>
    <xf numFmtId="165" fontId="2" fillId="0" borderId="1" xfId="0" applyNumberFormat="1" applyFont="1" applyBorder="1"/>
    <xf numFmtId="0" fontId="0" fillId="0" borderId="0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165" fontId="0" fillId="0" borderId="1" xfId="0" applyNumberFormat="1" applyBorder="1"/>
    <xf numFmtId="0" fontId="7" fillId="0" borderId="1" xfId="0" applyFont="1" applyBorder="1"/>
    <xf numFmtId="165" fontId="7" fillId="0" borderId="1" xfId="0" applyNumberFormat="1" applyFont="1" applyBorder="1"/>
    <xf numFmtId="0" fontId="8" fillId="0" borderId="0" xfId="0" applyFont="1"/>
    <xf numFmtId="164" fontId="5" fillId="0" borderId="1" xfId="0" applyNumberFormat="1" applyFont="1" applyBorder="1" applyAlignment="1">
      <alignment horizontal="right"/>
    </xf>
    <xf numFmtId="0" fontId="8" fillId="0" borderId="1" xfId="0" applyFont="1" applyBorder="1"/>
    <xf numFmtId="164" fontId="8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Layout" zoomScaleNormal="100" workbookViewId="0">
      <selection activeCell="A49" sqref="A49"/>
    </sheetView>
  </sheetViews>
  <sheetFormatPr defaultRowHeight="15" x14ac:dyDescent="0.25"/>
  <cols>
    <col min="1" max="1" width="12.42578125" bestFit="1" customWidth="1"/>
    <col min="2" max="2" width="46.42578125" bestFit="1" customWidth="1"/>
    <col min="3" max="3" width="52.42578125" bestFit="1" customWidth="1"/>
    <col min="4" max="4" width="12.7109375" bestFit="1" customWidth="1"/>
    <col min="5" max="5" width="15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8"/>
    </row>
    <row r="2" spans="1:6" x14ac:dyDescent="0.25">
      <c r="A2" s="14">
        <v>2012</v>
      </c>
      <c r="B2" s="14" t="s">
        <v>31</v>
      </c>
      <c r="C2" s="14" t="s">
        <v>32</v>
      </c>
      <c r="D2" s="29">
        <v>350000</v>
      </c>
      <c r="E2" s="15" t="s">
        <v>5</v>
      </c>
      <c r="F2" s="28"/>
    </row>
    <row r="3" spans="1:6" x14ac:dyDescent="0.25">
      <c r="A3" s="14">
        <v>2012</v>
      </c>
      <c r="B3" s="14" t="s">
        <v>19</v>
      </c>
      <c r="C3" s="14" t="s">
        <v>20</v>
      </c>
      <c r="D3" s="29">
        <v>814200</v>
      </c>
      <c r="E3" s="15" t="s">
        <v>5</v>
      </c>
      <c r="F3" s="28"/>
    </row>
    <row r="4" spans="1:6" x14ac:dyDescent="0.25">
      <c r="A4" s="14">
        <v>2012</v>
      </c>
      <c r="B4" s="14" t="s">
        <v>86</v>
      </c>
      <c r="C4" s="14" t="s">
        <v>87</v>
      </c>
      <c r="D4" s="29">
        <v>457000</v>
      </c>
      <c r="E4" s="15" t="s">
        <v>5</v>
      </c>
      <c r="F4" s="28"/>
    </row>
    <row r="5" spans="1:6" x14ac:dyDescent="0.25">
      <c r="A5" s="14">
        <v>2012</v>
      </c>
      <c r="B5" s="14" t="s">
        <v>43</v>
      </c>
      <c r="C5" s="14" t="s">
        <v>44</v>
      </c>
      <c r="D5" s="29">
        <v>677266</v>
      </c>
      <c r="E5" s="15" t="s">
        <v>5</v>
      </c>
      <c r="F5" s="28"/>
    </row>
    <row r="6" spans="1:6" x14ac:dyDescent="0.25">
      <c r="A6" s="14">
        <v>2012</v>
      </c>
      <c r="B6" s="14" t="s">
        <v>62</v>
      </c>
      <c r="C6" s="14" t="s">
        <v>63</v>
      </c>
      <c r="D6" s="29">
        <v>227500</v>
      </c>
      <c r="E6" s="15" t="s">
        <v>6</v>
      </c>
      <c r="F6" s="28"/>
    </row>
    <row r="7" spans="1:6" x14ac:dyDescent="0.25">
      <c r="A7" s="14">
        <v>2012</v>
      </c>
      <c r="B7" s="14" t="s">
        <v>62</v>
      </c>
      <c r="C7" s="14" t="s">
        <v>64</v>
      </c>
      <c r="D7" s="29">
        <v>225000</v>
      </c>
      <c r="E7" s="15" t="s">
        <v>6</v>
      </c>
      <c r="F7" s="28"/>
    </row>
    <row r="8" spans="1:6" x14ac:dyDescent="0.25">
      <c r="A8" s="14">
        <v>2012</v>
      </c>
      <c r="B8" s="14" t="s">
        <v>29</v>
      </c>
      <c r="C8" s="14" t="s">
        <v>30</v>
      </c>
      <c r="D8" s="29">
        <v>600000</v>
      </c>
      <c r="E8" s="15" t="s">
        <v>6</v>
      </c>
      <c r="F8" s="28"/>
    </row>
    <row r="9" spans="1:6" x14ac:dyDescent="0.25">
      <c r="A9" s="14">
        <v>2012</v>
      </c>
      <c r="B9" s="14" t="s">
        <v>17</v>
      </c>
      <c r="C9" s="14" t="s">
        <v>18</v>
      </c>
      <c r="D9" s="29">
        <v>250222</v>
      </c>
      <c r="E9" s="15" t="s">
        <v>6</v>
      </c>
      <c r="F9" s="28"/>
    </row>
    <row r="10" spans="1:6" x14ac:dyDescent="0.25">
      <c r="A10" s="14">
        <v>2012</v>
      </c>
      <c r="B10" s="14" t="s">
        <v>33</v>
      </c>
      <c r="C10" s="14" t="s">
        <v>47</v>
      </c>
      <c r="D10" s="29">
        <v>991287</v>
      </c>
      <c r="E10" s="15" t="s">
        <v>6</v>
      </c>
      <c r="F10" s="28"/>
    </row>
    <row r="11" spans="1:6" x14ac:dyDescent="0.25">
      <c r="A11" s="14">
        <v>2012</v>
      </c>
      <c r="B11" s="14" t="s">
        <v>27</v>
      </c>
      <c r="C11" s="14" t="s">
        <v>28</v>
      </c>
      <c r="D11" s="29">
        <v>340000</v>
      </c>
      <c r="E11" s="15" t="s">
        <v>6</v>
      </c>
      <c r="F11" s="28"/>
    </row>
    <row r="12" spans="1:6" x14ac:dyDescent="0.25">
      <c r="A12" s="14">
        <v>2012</v>
      </c>
      <c r="B12" s="14" t="s">
        <v>27</v>
      </c>
      <c r="C12" s="14" t="s">
        <v>88</v>
      </c>
      <c r="D12" s="29">
        <v>631555</v>
      </c>
      <c r="E12" s="15" t="s">
        <v>6</v>
      </c>
      <c r="F12" s="28"/>
    </row>
    <row r="13" spans="1:6" x14ac:dyDescent="0.25">
      <c r="A13" s="14">
        <v>2012</v>
      </c>
      <c r="B13" s="14" t="s">
        <v>31</v>
      </c>
      <c r="C13" s="14" t="s">
        <v>59</v>
      </c>
      <c r="D13" s="29">
        <v>350000</v>
      </c>
      <c r="E13" s="15" t="s">
        <v>6</v>
      </c>
      <c r="F13" s="28"/>
    </row>
    <row r="14" spans="1:6" x14ac:dyDescent="0.25">
      <c r="A14" s="14">
        <v>2012</v>
      </c>
      <c r="B14" s="14" t="s">
        <v>31</v>
      </c>
      <c r="C14" s="14" t="s">
        <v>79</v>
      </c>
      <c r="D14" s="29">
        <v>350000</v>
      </c>
      <c r="E14" s="15" t="s">
        <v>6</v>
      </c>
      <c r="F14" s="28"/>
    </row>
    <row r="15" spans="1:6" x14ac:dyDescent="0.25">
      <c r="A15" s="14">
        <v>2012</v>
      </c>
      <c r="B15" s="14" t="s">
        <v>31</v>
      </c>
      <c r="C15" s="14" t="s">
        <v>82</v>
      </c>
      <c r="D15" s="29">
        <v>350000</v>
      </c>
      <c r="E15" s="15" t="s">
        <v>6</v>
      </c>
      <c r="F15" s="28"/>
    </row>
    <row r="16" spans="1:6" x14ac:dyDescent="0.25">
      <c r="A16" s="14">
        <v>2012</v>
      </c>
      <c r="B16" s="14" t="s">
        <v>31</v>
      </c>
      <c r="C16" s="14" t="s">
        <v>83</v>
      </c>
      <c r="D16" s="29">
        <v>200000</v>
      </c>
      <c r="E16" s="15" t="s">
        <v>6</v>
      </c>
      <c r="F16" s="28"/>
    </row>
    <row r="17" spans="1:6" x14ac:dyDescent="0.25">
      <c r="A17" s="14">
        <v>2012</v>
      </c>
      <c r="B17" s="14" t="s">
        <v>23</v>
      </c>
      <c r="C17" s="14" t="s">
        <v>24</v>
      </c>
      <c r="D17" s="29">
        <v>4000000</v>
      </c>
      <c r="E17" s="15" t="s">
        <v>6</v>
      </c>
      <c r="F17" s="28"/>
    </row>
    <row r="18" spans="1:6" x14ac:dyDescent="0.25">
      <c r="A18" s="14">
        <v>2012</v>
      </c>
      <c r="B18" s="30" t="s">
        <v>15</v>
      </c>
      <c r="C18" s="30" t="s">
        <v>16</v>
      </c>
      <c r="D18" s="31">
        <v>1250000</v>
      </c>
      <c r="E18" s="32" t="s">
        <v>6</v>
      </c>
      <c r="F18" s="28"/>
    </row>
    <row r="19" spans="1:6" x14ac:dyDescent="0.25">
      <c r="A19" s="14">
        <v>2012</v>
      </c>
      <c r="B19" s="30" t="s">
        <v>25</v>
      </c>
      <c r="C19" s="30" t="s">
        <v>26</v>
      </c>
      <c r="D19" s="31">
        <v>200000</v>
      </c>
      <c r="E19" s="32" t="s">
        <v>6</v>
      </c>
      <c r="F19" s="28"/>
    </row>
    <row r="20" spans="1:6" x14ac:dyDescent="0.25">
      <c r="A20" s="14">
        <v>2012</v>
      </c>
      <c r="B20" s="30" t="s">
        <v>45</v>
      </c>
      <c r="C20" s="30" t="s">
        <v>46</v>
      </c>
      <c r="D20" s="31">
        <v>634803</v>
      </c>
      <c r="E20" s="32" t="s">
        <v>6</v>
      </c>
      <c r="F20" s="28"/>
    </row>
    <row r="21" spans="1:6" x14ac:dyDescent="0.25">
      <c r="A21" s="14">
        <v>2012</v>
      </c>
      <c r="B21" s="30" t="s">
        <v>65</v>
      </c>
      <c r="C21" s="30" t="s">
        <v>66</v>
      </c>
      <c r="D21" s="31">
        <v>180000</v>
      </c>
      <c r="E21" s="32" t="s">
        <v>6</v>
      </c>
      <c r="F21" s="28"/>
    </row>
    <row r="22" spans="1:6" x14ac:dyDescent="0.25">
      <c r="A22" s="14">
        <v>2012</v>
      </c>
      <c r="B22" s="30" t="s">
        <v>11</v>
      </c>
      <c r="C22" s="30" t="s">
        <v>12</v>
      </c>
      <c r="D22" s="31">
        <v>200000</v>
      </c>
      <c r="E22" s="32" t="s">
        <v>6</v>
      </c>
      <c r="F22" s="28"/>
    </row>
    <row r="23" spans="1:6" x14ac:dyDescent="0.25">
      <c r="A23" s="14">
        <v>2012</v>
      </c>
      <c r="B23" s="30" t="s">
        <v>77</v>
      </c>
      <c r="C23" s="30" t="s">
        <v>78</v>
      </c>
      <c r="D23" s="31">
        <v>301394</v>
      </c>
      <c r="E23" s="32" t="s">
        <v>6</v>
      </c>
      <c r="F23" s="28"/>
    </row>
    <row r="24" spans="1:6" x14ac:dyDescent="0.25">
      <c r="A24" s="14">
        <v>2012</v>
      </c>
      <c r="B24" s="30" t="s">
        <v>60</v>
      </c>
      <c r="C24" s="30" t="s">
        <v>61</v>
      </c>
      <c r="D24" s="31">
        <v>650000</v>
      </c>
      <c r="E24" s="32" t="s">
        <v>6</v>
      </c>
      <c r="F24" s="28"/>
    </row>
    <row r="25" spans="1:6" x14ac:dyDescent="0.25">
      <c r="A25" s="14">
        <v>2012</v>
      </c>
      <c r="B25" s="30" t="s">
        <v>54</v>
      </c>
      <c r="C25" s="30" t="s">
        <v>55</v>
      </c>
      <c r="D25" s="31">
        <v>250000</v>
      </c>
      <c r="E25" s="32" t="s">
        <v>6</v>
      </c>
      <c r="F25" s="28"/>
    </row>
    <row r="26" spans="1:6" x14ac:dyDescent="0.25">
      <c r="A26" s="14">
        <v>2012</v>
      </c>
      <c r="B26" s="30" t="s">
        <v>54</v>
      </c>
      <c r="C26" s="30" t="s">
        <v>56</v>
      </c>
      <c r="D26" s="31">
        <v>982805</v>
      </c>
      <c r="E26" s="32" t="s">
        <v>6</v>
      </c>
      <c r="F26" s="28"/>
    </row>
    <row r="27" spans="1:6" x14ac:dyDescent="0.25">
      <c r="A27" s="14">
        <v>2012</v>
      </c>
      <c r="B27" s="30" t="s">
        <v>90</v>
      </c>
      <c r="C27" s="30" t="s">
        <v>91</v>
      </c>
      <c r="D27" s="31">
        <v>500000</v>
      </c>
      <c r="E27" s="32" t="s">
        <v>6</v>
      </c>
      <c r="F27" s="28"/>
    </row>
    <row r="28" spans="1:6" x14ac:dyDescent="0.25">
      <c r="A28" s="14">
        <v>2012</v>
      </c>
      <c r="B28" s="30" t="s">
        <v>9</v>
      </c>
      <c r="C28" s="30" t="s">
        <v>10</v>
      </c>
      <c r="D28" s="31">
        <v>845000</v>
      </c>
      <c r="E28" s="32" t="s">
        <v>6</v>
      </c>
      <c r="F28" s="28"/>
    </row>
    <row r="29" spans="1:6" x14ac:dyDescent="0.25">
      <c r="A29" s="14">
        <v>2012</v>
      </c>
      <c r="B29" s="30" t="s">
        <v>57</v>
      </c>
      <c r="C29" s="30" t="s">
        <v>58</v>
      </c>
      <c r="D29" s="31">
        <v>234306</v>
      </c>
      <c r="E29" s="32" t="s">
        <v>6</v>
      </c>
      <c r="F29" s="28"/>
    </row>
    <row r="30" spans="1:6" x14ac:dyDescent="0.25">
      <c r="A30" s="14">
        <v>2012</v>
      </c>
      <c r="B30" s="30" t="s">
        <v>13</v>
      </c>
      <c r="C30" s="30" t="s">
        <v>14</v>
      </c>
      <c r="D30" s="31">
        <v>270000</v>
      </c>
      <c r="E30" s="32" t="s">
        <v>6</v>
      </c>
      <c r="F30" s="28"/>
    </row>
    <row r="31" spans="1:6" x14ac:dyDescent="0.25">
      <c r="A31" s="14">
        <v>2012</v>
      </c>
      <c r="B31" s="30" t="s">
        <v>84</v>
      </c>
      <c r="C31" s="30" t="s">
        <v>85</v>
      </c>
      <c r="D31" s="31">
        <v>397000</v>
      </c>
      <c r="E31" s="32" t="s">
        <v>6</v>
      </c>
      <c r="F31" s="28"/>
    </row>
    <row r="32" spans="1:6" x14ac:dyDescent="0.25">
      <c r="A32" s="14">
        <v>2012</v>
      </c>
      <c r="B32" s="30" t="s">
        <v>21</v>
      </c>
      <c r="C32" s="30" t="s">
        <v>22</v>
      </c>
      <c r="D32" s="31">
        <v>787000</v>
      </c>
      <c r="E32" s="32" t="s">
        <v>6</v>
      </c>
      <c r="F32" s="28"/>
    </row>
    <row r="33" spans="1:6" x14ac:dyDescent="0.25">
      <c r="A33" s="30"/>
      <c r="B33" s="30"/>
      <c r="C33" s="30"/>
      <c r="D33" s="31"/>
      <c r="E33" s="32"/>
      <c r="F33" s="28"/>
    </row>
    <row r="34" spans="1:6" x14ac:dyDescent="0.25">
      <c r="A34" s="30"/>
      <c r="B34" s="30"/>
      <c r="C34" s="6">
        <f>COUNT(D2:D33)</f>
        <v>31</v>
      </c>
      <c r="D34" s="7">
        <f>SUM(D2:D33)</f>
        <v>18496338</v>
      </c>
      <c r="E34" s="30"/>
      <c r="F34" s="28"/>
    </row>
    <row r="35" spans="1:6" x14ac:dyDescent="0.25">
      <c r="A35" s="28" t="s">
        <v>7</v>
      </c>
      <c r="B35" s="28"/>
      <c r="C35" s="28"/>
      <c r="D35" s="28"/>
      <c r="E35" s="28"/>
      <c r="F35" s="28"/>
    </row>
    <row r="36" spans="1:6" x14ac:dyDescent="0.25">
      <c r="A36" s="33"/>
      <c r="B36" s="28"/>
      <c r="C36" s="28"/>
      <c r="D36" s="10" t="s">
        <v>5</v>
      </c>
      <c r="E36" s="11">
        <f>COUNT(D2:D5)</f>
        <v>4</v>
      </c>
      <c r="F36" s="12">
        <f>E36/E38</f>
        <v>0.12903225806451613</v>
      </c>
    </row>
    <row r="37" spans="1:6" x14ac:dyDescent="0.25">
      <c r="A37" s="28"/>
      <c r="B37" s="28"/>
      <c r="C37" s="28"/>
      <c r="D37" s="10" t="s">
        <v>6</v>
      </c>
      <c r="E37" s="11">
        <f>COUNT(D6:D33)</f>
        <v>27</v>
      </c>
      <c r="F37" s="12">
        <f>E37/E38</f>
        <v>0.87096774193548387</v>
      </c>
    </row>
    <row r="38" spans="1:6" x14ac:dyDescent="0.25">
      <c r="A38" s="28"/>
      <c r="B38" s="28"/>
      <c r="C38" s="28"/>
      <c r="D38" s="10" t="s">
        <v>8</v>
      </c>
      <c r="E38" s="11">
        <f>SUM(E36:E37)</f>
        <v>31</v>
      </c>
      <c r="F38" s="12">
        <f>SUM(F36:F37)</f>
        <v>1</v>
      </c>
    </row>
    <row r="39" spans="1:6" x14ac:dyDescent="0.25">
      <c r="A39" s="28"/>
      <c r="B39" s="28"/>
      <c r="C39" s="28"/>
      <c r="D39" s="10"/>
      <c r="E39" s="11"/>
      <c r="F39" s="11"/>
    </row>
    <row r="40" spans="1:6" x14ac:dyDescent="0.25">
      <c r="A40" s="28"/>
      <c r="B40" s="28"/>
      <c r="C40" s="28"/>
      <c r="D40" s="10" t="s">
        <v>5</v>
      </c>
      <c r="E40" s="13">
        <f>SUM(D2:D5)</f>
        <v>2298466</v>
      </c>
      <c r="F40" s="12">
        <f>E40/E42</f>
        <v>0.12426600335698883</v>
      </c>
    </row>
    <row r="41" spans="1:6" x14ac:dyDescent="0.25">
      <c r="A41" s="28"/>
      <c r="B41" s="28"/>
      <c r="C41" s="28"/>
      <c r="D41" s="10" t="s">
        <v>6</v>
      </c>
      <c r="E41" s="13">
        <f>SUM(D6:D33)</f>
        <v>16197872</v>
      </c>
      <c r="F41" s="12">
        <f>E41/E42</f>
        <v>0.87573399664301121</v>
      </c>
    </row>
    <row r="42" spans="1:6" x14ac:dyDescent="0.25">
      <c r="A42" s="28"/>
      <c r="B42" s="28"/>
      <c r="C42" s="28"/>
      <c r="D42" s="10" t="s">
        <v>8</v>
      </c>
      <c r="E42" s="13">
        <f>SUM(E40:E41)</f>
        <v>18496338</v>
      </c>
      <c r="F42" s="12">
        <f>SUM(F40:F41)</f>
        <v>1</v>
      </c>
    </row>
    <row r="45" spans="1:6" x14ac:dyDescent="0.25">
      <c r="A45" s="1" t="s">
        <v>0</v>
      </c>
      <c r="B45" s="1" t="s">
        <v>1</v>
      </c>
      <c r="C45" s="1" t="s">
        <v>74</v>
      </c>
      <c r="D45" s="2" t="s">
        <v>3</v>
      </c>
      <c r="E45" s="2" t="s">
        <v>4</v>
      </c>
    </row>
    <row r="46" spans="1:6" x14ac:dyDescent="0.25">
      <c r="A46" s="16">
        <v>2012</v>
      </c>
      <c r="B46" s="16" t="s">
        <v>75</v>
      </c>
      <c r="C46" s="16" t="s">
        <v>76</v>
      </c>
      <c r="D46" s="4">
        <v>418158</v>
      </c>
      <c r="E46" s="5" t="s">
        <v>6</v>
      </c>
    </row>
    <row r="47" spans="1:6" x14ac:dyDescent="0.25">
      <c r="A47" s="3"/>
      <c r="B47" s="3"/>
      <c r="C47" s="6">
        <f>COUNT(D46:D46)</f>
        <v>1</v>
      </c>
      <c r="D47" s="7">
        <f>SUM(D46:D46)</f>
        <v>418158</v>
      </c>
      <c r="E47" s="3"/>
    </row>
    <row r="48" spans="1:6" x14ac:dyDescent="0.25">
      <c r="A48" s="8" t="s">
        <v>7</v>
      </c>
    </row>
    <row r="49" spans="1:6" x14ac:dyDescent="0.25">
      <c r="A49" s="9"/>
      <c r="D49" s="10" t="s">
        <v>5</v>
      </c>
      <c r="E49" s="11">
        <f>COUNT(#REF!)</f>
        <v>0</v>
      </c>
      <c r="F49" s="12">
        <f>E49/E51</f>
        <v>0</v>
      </c>
    </row>
    <row r="50" spans="1:6" x14ac:dyDescent="0.25">
      <c r="D50" s="10" t="s">
        <v>6</v>
      </c>
      <c r="E50" s="11">
        <f>COUNT(D46:D46)</f>
        <v>1</v>
      </c>
      <c r="F50" s="12">
        <f>E50/E51</f>
        <v>1</v>
      </c>
    </row>
    <row r="51" spans="1:6" x14ac:dyDescent="0.25">
      <c r="D51" s="10" t="s">
        <v>8</v>
      </c>
      <c r="E51" s="11">
        <f>SUM(E49:E50)</f>
        <v>1</v>
      </c>
      <c r="F51" s="12">
        <f>SUM(F49:F50)</f>
        <v>1</v>
      </c>
    </row>
    <row r="52" spans="1:6" x14ac:dyDescent="0.25">
      <c r="D52" s="10"/>
      <c r="E52" s="11"/>
      <c r="F52" s="11"/>
    </row>
    <row r="53" spans="1:6" x14ac:dyDescent="0.25">
      <c r="D53" s="10" t="s">
        <v>5</v>
      </c>
      <c r="E53" s="13">
        <v>0</v>
      </c>
      <c r="F53" s="12">
        <f>E53/E55</f>
        <v>0</v>
      </c>
    </row>
    <row r="54" spans="1:6" x14ac:dyDescent="0.25">
      <c r="D54" s="10" t="s">
        <v>6</v>
      </c>
      <c r="E54" s="13">
        <f>SUM(D46:D46)</f>
        <v>418158</v>
      </c>
      <c r="F54" s="12">
        <f>E54/E55</f>
        <v>1</v>
      </c>
    </row>
    <row r="55" spans="1:6" x14ac:dyDescent="0.25">
      <c r="D55" s="10" t="s">
        <v>8</v>
      </c>
      <c r="E55" s="13">
        <f>SUM(E53:E54)</f>
        <v>418158</v>
      </c>
      <c r="F55" s="12">
        <f>SUM(F53:F54)</f>
        <v>1</v>
      </c>
    </row>
  </sheetData>
  <pageMargins left="0.7" right="0.7" top="0.75" bottom="0.75" header="0.3" footer="0.3"/>
  <pageSetup scale="63" fitToWidth="0" orientation="landscape" r:id="rId1"/>
  <headerFooter>
    <oddHeader>&amp;C&amp;"Arial,Bold"&amp;12Summary of 2011 Non-JOBZ Business and Financial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2" workbookViewId="0">
      <selection activeCell="A23" sqref="A23"/>
    </sheetView>
  </sheetViews>
  <sheetFormatPr defaultRowHeight="15" x14ac:dyDescent="0.25"/>
  <cols>
    <col min="1" max="1" width="12.42578125" bestFit="1" customWidth="1"/>
    <col min="2" max="2" width="23.140625" bestFit="1" customWidth="1"/>
    <col min="3" max="3" width="48.5703125" bestFit="1" customWidth="1"/>
    <col min="4" max="4" width="14.42578125" bestFit="1" customWidth="1"/>
    <col min="5" max="5" width="13.140625" bestFit="1" customWidth="1"/>
    <col min="6" max="6" width="12.5703125" bestFit="1" customWidth="1"/>
    <col min="7" max="7" width="17" bestFit="1" customWidth="1"/>
  </cols>
  <sheetData>
    <row r="1" spans="1:7" x14ac:dyDescent="0.25">
      <c r="A1" s="6" t="s">
        <v>0</v>
      </c>
      <c r="B1" s="6" t="s">
        <v>1</v>
      </c>
      <c r="C1" s="6" t="s">
        <v>34</v>
      </c>
      <c r="D1" s="6" t="s">
        <v>35</v>
      </c>
      <c r="E1" s="6" t="s">
        <v>36</v>
      </c>
      <c r="F1" s="17" t="s">
        <v>37</v>
      </c>
      <c r="G1" s="26" t="s">
        <v>81</v>
      </c>
    </row>
    <row r="2" spans="1:7" x14ac:dyDescent="0.25">
      <c r="A2" s="21">
        <v>2012</v>
      </c>
      <c r="B2" s="21" t="s">
        <v>92</v>
      </c>
      <c r="C2" s="21" t="s">
        <v>68</v>
      </c>
      <c r="D2" s="22" t="s">
        <v>5</v>
      </c>
      <c r="E2" s="23">
        <v>61949</v>
      </c>
      <c r="F2" s="24">
        <v>91949</v>
      </c>
      <c r="G2" s="25">
        <f t="shared" ref="G2:G21" si="0">E2/F2</f>
        <v>0.67373217762020254</v>
      </c>
    </row>
    <row r="3" spans="1:7" x14ac:dyDescent="0.25">
      <c r="A3" s="21">
        <v>2012</v>
      </c>
      <c r="B3" s="21" t="s">
        <v>92</v>
      </c>
      <c r="C3" s="21" t="s">
        <v>69</v>
      </c>
      <c r="D3" s="22" t="s">
        <v>5</v>
      </c>
      <c r="E3" s="23">
        <v>130495</v>
      </c>
      <c r="F3" s="24">
        <v>169295</v>
      </c>
      <c r="G3" s="25">
        <f t="shared" si="0"/>
        <v>0.77081425913346524</v>
      </c>
    </row>
    <row r="4" spans="1:7" x14ac:dyDescent="0.25">
      <c r="A4" s="21">
        <v>2012</v>
      </c>
      <c r="B4" s="21" t="s">
        <v>92</v>
      </c>
      <c r="C4" s="21" t="s">
        <v>70</v>
      </c>
      <c r="D4" s="22" t="s">
        <v>5</v>
      </c>
      <c r="E4" s="23">
        <v>122970</v>
      </c>
      <c r="F4" s="24">
        <v>183000</v>
      </c>
      <c r="G4" s="25">
        <f t="shared" si="0"/>
        <v>0.67196721311475405</v>
      </c>
    </row>
    <row r="5" spans="1:7" x14ac:dyDescent="0.25">
      <c r="A5" s="21">
        <v>2012</v>
      </c>
      <c r="B5" s="21" t="s">
        <v>92</v>
      </c>
      <c r="C5" s="21" t="s">
        <v>71</v>
      </c>
      <c r="D5" s="22" t="s">
        <v>5</v>
      </c>
      <c r="E5" s="23">
        <v>98000</v>
      </c>
      <c r="F5" s="24">
        <v>147000</v>
      </c>
      <c r="G5" s="25">
        <f t="shared" si="0"/>
        <v>0.66666666666666663</v>
      </c>
    </row>
    <row r="6" spans="1:7" x14ac:dyDescent="0.25">
      <c r="A6" s="21">
        <v>2012</v>
      </c>
      <c r="B6" s="21" t="s">
        <v>92</v>
      </c>
      <c r="C6" s="21" t="s">
        <v>72</v>
      </c>
      <c r="D6" s="22" t="s">
        <v>5</v>
      </c>
      <c r="E6" s="23">
        <v>61058</v>
      </c>
      <c r="F6" s="24">
        <v>101058</v>
      </c>
      <c r="G6" s="25">
        <f t="shared" si="0"/>
        <v>0.60418769419541252</v>
      </c>
    </row>
    <row r="7" spans="1:7" x14ac:dyDescent="0.25">
      <c r="A7" s="3">
        <v>2012</v>
      </c>
      <c r="B7" s="3" t="s">
        <v>27</v>
      </c>
      <c r="C7" s="3" t="s">
        <v>38</v>
      </c>
      <c r="D7" s="5" t="s">
        <v>5</v>
      </c>
      <c r="E7" s="18">
        <v>149900</v>
      </c>
      <c r="F7" s="18">
        <v>277900</v>
      </c>
      <c r="G7" s="25">
        <f t="shared" si="0"/>
        <v>0.53940266282835547</v>
      </c>
    </row>
    <row r="8" spans="1:7" x14ac:dyDescent="0.25">
      <c r="A8" s="3">
        <v>2012</v>
      </c>
      <c r="B8" s="3" t="s">
        <v>51</v>
      </c>
      <c r="C8" s="3" t="s">
        <v>53</v>
      </c>
      <c r="D8" s="5" t="s">
        <v>5</v>
      </c>
      <c r="E8" s="18">
        <v>87000</v>
      </c>
      <c r="F8" s="18">
        <v>315000</v>
      </c>
      <c r="G8" s="25">
        <f t="shared" si="0"/>
        <v>0.27619047619047621</v>
      </c>
    </row>
    <row r="9" spans="1:7" x14ac:dyDescent="0.25">
      <c r="A9" s="3">
        <v>2012</v>
      </c>
      <c r="B9" s="3" t="s">
        <v>93</v>
      </c>
      <c r="C9" s="3" t="s">
        <v>39</v>
      </c>
      <c r="D9" s="5" t="s">
        <v>5</v>
      </c>
      <c r="E9" s="18">
        <v>60983</v>
      </c>
      <c r="F9" s="18">
        <v>375090</v>
      </c>
      <c r="G9" s="25">
        <f t="shared" si="0"/>
        <v>0.16258231357807459</v>
      </c>
    </row>
    <row r="10" spans="1:7" x14ac:dyDescent="0.25">
      <c r="A10" s="3">
        <v>2012</v>
      </c>
      <c r="B10" s="3" t="s">
        <v>25</v>
      </c>
      <c r="C10" s="3" t="s">
        <v>41</v>
      </c>
      <c r="D10" s="5" t="s">
        <v>5</v>
      </c>
      <c r="E10" s="18">
        <v>50000</v>
      </c>
      <c r="F10" s="18">
        <v>65000</v>
      </c>
      <c r="G10" s="25">
        <f t="shared" si="0"/>
        <v>0.76923076923076927</v>
      </c>
    </row>
    <row r="11" spans="1:7" x14ac:dyDescent="0.25">
      <c r="A11" s="3">
        <v>2012</v>
      </c>
      <c r="B11" s="3" t="s">
        <v>25</v>
      </c>
      <c r="C11" s="3" t="s">
        <v>40</v>
      </c>
      <c r="D11" s="5" t="s">
        <v>5</v>
      </c>
      <c r="E11" s="18">
        <v>100000</v>
      </c>
      <c r="F11" s="18">
        <v>1111569</v>
      </c>
      <c r="G11" s="25">
        <f t="shared" si="0"/>
        <v>8.9962926278080807E-2</v>
      </c>
    </row>
    <row r="12" spans="1:7" x14ac:dyDescent="0.25">
      <c r="A12" s="3">
        <v>2012</v>
      </c>
      <c r="B12" s="3" t="s">
        <v>97</v>
      </c>
      <c r="C12" s="3" t="s">
        <v>42</v>
      </c>
      <c r="D12" s="5" t="s">
        <v>5</v>
      </c>
      <c r="E12" s="18">
        <v>140000</v>
      </c>
      <c r="F12" s="18">
        <v>790300</v>
      </c>
      <c r="G12" s="25">
        <f t="shared" si="0"/>
        <v>0.17714791851195749</v>
      </c>
    </row>
    <row r="13" spans="1:7" x14ac:dyDescent="0.25">
      <c r="A13" s="3">
        <v>2012</v>
      </c>
      <c r="B13" s="3" t="s">
        <v>90</v>
      </c>
      <c r="C13" s="3" t="s">
        <v>96</v>
      </c>
      <c r="D13" s="5" t="s">
        <v>5</v>
      </c>
      <c r="E13" s="18">
        <v>149000</v>
      </c>
      <c r="F13" s="18">
        <v>799900</v>
      </c>
      <c r="G13" s="25">
        <f t="shared" si="0"/>
        <v>0.18627328416052005</v>
      </c>
    </row>
    <row r="14" spans="1:7" x14ac:dyDescent="0.25">
      <c r="A14" s="3">
        <v>2012</v>
      </c>
      <c r="B14" s="3" t="s">
        <v>17</v>
      </c>
      <c r="C14" s="3" t="s">
        <v>67</v>
      </c>
      <c r="D14" s="5" t="s">
        <v>6</v>
      </c>
      <c r="E14" s="18">
        <v>100000</v>
      </c>
      <c r="F14" s="18">
        <v>1438000</v>
      </c>
      <c r="G14" s="25">
        <f t="shared" si="0"/>
        <v>6.9541029207232263E-2</v>
      </c>
    </row>
    <row r="15" spans="1:7" x14ac:dyDescent="0.25">
      <c r="A15" s="3">
        <v>2012</v>
      </c>
      <c r="B15" s="3" t="s">
        <v>94</v>
      </c>
      <c r="C15" s="3" t="s">
        <v>89</v>
      </c>
      <c r="D15" s="5" t="s">
        <v>6</v>
      </c>
      <c r="E15" s="18">
        <v>100000</v>
      </c>
      <c r="F15" s="18">
        <v>210000</v>
      </c>
      <c r="G15" s="25">
        <f t="shared" si="0"/>
        <v>0.47619047619047616</v>
      </c>
    </row>
    <row r="16" spans="1:7" x14ac:dyDescent="0.25">
      <c r="A16" s="3">
        <v>2012</v>
      </c>
      <c r="B16" s="3" t="s">
        <v>51</v>
      </c>
      <c r="C16" s="3" t="s">
        <v>52</v>
      </c>
      <c r="D16" s="5" t="s">
        <v>6</v>
      </c>
      <c r="E16" s="18">
        <v>100000</v>
      </c>
      <c r="F16" s="18">
        <v>490000</v>
      </c>
      <c r="G16" s="25">
        <f t="shared" si="0"/>
        <v>0.20408163265306123</v>
      </c>
    </row>
    <row r="17" spans="1:7" x14ac:dyDescent="0.25">
      <c r="A17" s="3">
        <v>2012</v>
      </c>
      <c r="B17" s="3" t="s">
        <v>48</v>
      </c>
      <c r="C17" s="3" t="s">
        <v>49</v>
      </c>
      <c r="D17" s="5" t="s">
        <v>6</v>
      </c>
      <c r="E17" s="18">
        <v>122000</v>
      </c>
      <c r="F17" s="18">
        <v>206000</v>
      </c>
      <c r="G17" s="25">
        <f t="shared" si="0"/>
        <v>0.59223300970873782</v>
      </c>
    </row>
    <row r="18" spans="1:7" x14ac:dyDescent="0.25">
      <c r="A18" s="3">
        <v>2012</v>
      </c>
      <c r="B18" s="3" t="s">
        <v>48</v>
      </c>
      <c r="C18" s="3" t="s">
        <v>50</v>
      </c>
      <c r="D18" s="5" t="s">
        <v>6</v>
      </c>
      <c r="E18" s="18">
        <v>42541</v>
      </c>
      <c r="F18" s="18">
        <v>700000</v>
      </c>
      <c r="G18" s="25">
        <f t="shared" si="0"/>
        <v>6.0772857142857142E-2</v>
      </c>
    </row>
    <row r="19" spans="1:7" x14ac:dyDescent="0.25">
      <c r="A19" s="3">
        <v>2012</v>
      </c>
      <c r="B19" s="3" t="s">
        <v>95</v>
      </c>
      <c r="C19" s="3" t="s">
        <v>73</v>
      </c>
      <c r="D19" s="5" t="s">
        <v>6</v>
      </c>
      <c r="E19" s="18">
        <v>111200</v>
      </c>
      <c r="F19" s="18">
        <v>1380000</v>
      </c>
      <c r="G19" s="25">
        <f t="shared" si="0"/>
        <v>8.0579710144927541E-2</v>
      </c>
    </row>
    <row r="20" spans="1:7" x14ac:dyDescent="0.25">
      <c r="A20" s="3">
        <v>2012</v>
      </c>
      <c r="B20" s="3" t="s">
        <v>95</v>
      </c>
      <c r="C20" s="3" t="s">
        <v>80</v>
      </c>
      <c r="D20" s="5" t="s">
        <v>6</v>
      </c>
      <c r="E20" s="18">
        <v>118600</v>
      </c>
      <c r="F20" s="18">
        <v>1200000</v>
      </c>
      <c r="G20" s="25">
        <f t="shared" si="0"/>
        <v>9.8833333333333329E-2</v>
      </c>
    </row>
    <row r="21" spans="1:7" x14ac:dyDescent="0.25">
      <c r="A21" s="3"/>
      <c r="B21" s="3"/>
      <c r="C21" s="3"/>
      <c r="D21" s="6">
        <f>COUNT(F2:F20)</f>
        <v>19</v>
      </c>
      <c r="E21" s="7">
        <f>SUM(E2:E20)</f>
        <v>1905696</v>
      </c>
      <c r="F21" s="7">
        <f>SUM(F2:F20)</f>
        <v>10051061</v>
      </c>
      <c r="G21" s="27">
        <f t="shared" si="0"/>
        <v>0.18960147590388715</v>
      </c>
    </row>
    <row r="22" spans="1:7" x14ac:dyDescent="0.25">
      <c r="A22" s="8" t="s">
        <v>7</v>
      </c>
    </row>
    <row r="23" spans="1:7" x14ac:dyDescent="0.25">
      <c r="A23" s="8"/>
    </row>
    <row r="24" spans="1:7" x14ac:dyDescent="0.25">
      <c r="C24" s="6" t="s">
        <v>4</v>
      </c>
      <c r="D24" s="6" t="s">
        <v>5</v>
      </c>
      <c r="E24" s="6">
        <f>COUNT(E2:E13)</f>
        <v>12</v>
      </c>
      <c r="F24" s="19">
        <f>E24/E26</f>
        <v>0.63157894736842102</v>
      </c>
    </row>
    <row r="25" spans="1:7" x14ac:dyDescent="0.25">
      <c r="C25" s="11"/>
      <c r="D25" s="6" t="s">
        <v>6</v>
      </c>
      <c r="E25" s="6">
        <f>COUNT(E14:E20)</f>
        <v>7</v>
      </c>
      <c r="F25" s="19">
        <f>E25/E26</f>
        <v>0.36842105263157893</v>
      </c>
    </row>
    <row r="26" spans="1:7" x14ac:dyDescent="0.25">
      <c r="C26" s="11"/>
      <c r="D26" s="6" t="s">
        <v>8</v>
      </c>
      <c r="E26" s="6">
        <f>SUM(E24:E25)</f>
        <v>19</v>
      </c>
      <c r="F26" s="19">
        <f>SUM(F24:F25)</f>
        <v>1</v>
      </c>
    </row>
    <row r="27" spans="1:7" x14ac:dyDescent="0.25">
      <c r="D27" s="20"/>
      <c r="E27" s="20"/>
      <c r="F27" s="20"/>
    </row>
    <row r="28" spans="1:7" x14ac:dyDescent="0.25">
      <c r="D28" s="20"/>
      <c r="E28" s="20"/>
      <c r="F28" s="20"/>
    </row>
    <row r="29" spans="1:7" x14ac:dyDescent="0.25">
      <c r="C29" s="6" t="s">
        <v>36</v>
      </c>
      <c r="D29" s="6" t="s">
        <v>5</v>
      </c>
      <c r="E29" s="7">
        <f>SUM(E2:E13)</f>
        <v>1211355</v>
      </c>
      <c r="F29" s="19">
        <f>E29/E31</f>
        <v>0.6356496524104579</v>
      </c>
    </row>
    <row r="30" spans="1:7" x14ac:dyDescent="0.25">
      <c r="C30" s="11"/>
      <c r="D30" s="6" t="s">
        <v>6</v>
      </c>
      <c r="E30" s="7">
        <f>SUM(E14:E20)</f>
        <v>694341</v>
      </c>
      <c r="F30" s="19">
        <f>E30/E31</f>
        <v>0.3643503475895421</v>
      </c>
    </row>
    <row r="31" spans="1:7" x14ac:dyDescent="0.25">
      <c r="C31" s="11"/>
      <c r="D31" s="6" t="s">
        <v>8</v>
      </c>
      <c r="E31" s="7">
        <f>SUM(E29:E30)</f>
        <v>1905696</v>
      </c>
      <c r="F31" s="19">
        <f>SUM(F29:F30)</f>
        <v>1</v>
      </c>
    </row>
    <row r="34" spans="3:6" x14ac:dyDescent="0.25">
      <c r="C34" s="6" t="s">
        <v>37</v>
      </c>
      <c r="D34" s="6" t="s">
        <v>5</v>
      </c>
      <c r="E34" s="7">
        <f>SUM(F2:F13)</f>
        <v>4427061</v>
      </c>
      <c r="F34" s="19">
        <f>E34/E36</f>
        <v>0.44045708209312429</v>
      </c>
    </row>
    <row r="35" spans="3:6" x14ac:dyDescent="0.25">
      <c r="C35" s="11"/>
      <c r="D35" s="6" t="s">
        <v>6</v>
      </c>
      <c r="E35" s="7">
        <f>SUM(F14:F20)</f>
        <v>5624000</v>
      </c>
      <c r="F35" s="19">
        <f>E35/E36</f>
        <v>0.55954291790687571</v>
      </c>
    </row>
    <row r="36" spans="3:6" x14ac:dyDescent="0.25">
      <c r="C36" s="11"/>
      <c r="D36" s="6" t="s">
        <v>8</v>
      </c>
      <c r="E36" s="7">
        <f>SUM(E34:E35)</f>
        <v>10051061</v>
      </c>
      <c r="F36" s="19">
        <f>SUM(F34:F35)</f>
        <v>1</v>
      </c>
    </row>
  </sheetData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MBAF</vt:lpstr>
      <vt:lpstr>MFAF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2012-11-29T14:25:09Z</cp:lastPrinted>
  <dcterms:created xsi:type="dcterms:W3CDTF">2012-02-29T21:43:47Z</dcterms:created>
  <dcterms:modified xsi:type="dcterms:W3CDTF">2012-11-29T14:25:53Z</dcterms:modified>
</cp:coreProperties>
</file>