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2100" windowWidth="17020" windowHeight="9800"/>
  </bookViews>
  <sheets>
    <sheet name="MBAF" sheetId="1" r:id="rId1"/>
    <sheet name="MFAF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2" i="1" l="1"/>
  <c r="E38" i="1"/>
  <c r="G5" i="2" l="1"/>
  <c r="G6" i="2" l="1"/>
  <c r="G11" i="2" l="1"/>
  <c r="G10" i="2"/>
  <c r="G9" i="2"/>
  <c r="G8" i="2"/>
  <c r="G7" i="2"/>
  <c r="G4" i="2"/>
  <c r="G3" i="2"/>
  <c r="G2" i="2"/>
  <c r="E26" i="2"/>
  <c r="E21" i="2"/>
  <c r="E16" i="2"/>
  <c r="G12" i="2" l="1"/>
  <c r="E29" i="1" l="1"/>
  <c r="E25" i="1"/>
  <c r="E28" i="1" l="1"/>
  <c r="E24" i="1"/>
  <c r="D22" i="1" l="1"/>
  <c r="C22" i="1" l="1"/>
  <c r="E25" i="2" l="1"/>
  <c r="E20" i="2"/>
  <c r="E15" i="2"/>
  <c r="D35" i="1" l="1"/>
  <c r="C35" i="1"/>
  <c r="E43" i="1" l="1"/>
  <c r="F41" i="1" s="1"/>
  <c r="E39" i="1"/>
  <c r="F37" i="1" l="1"/>
  <c r="F38" i="1"/>
  <c r="F42" i="1"/>
  <c r="F43" i="1" s="1"/>
  <c r="F39" i="1" l="1"/>
  <c r="D12" i="2"/>
  <c r="F12" i="2"/>
  <c r="E12" i="2"/>
  <c r="E22" i="2" l="1"/>
  <c r="F21" i="2" s="1"/>
  <c r="E17" i="2"/>
  <c r="F16" i="2" s="1"/>
  <c r="E27" i="2"/>
  <c r="F26" i="2" s="1"/>
  <c r="F25" i="2" l="1"/>
  <c r="F27" i="2" s="1"/>
  <c r="F15" i="2"/>
  <c r="F17" i="2" s="1"/>
  <c r="F20" i="2"/>
  <c r="F22" i="2" s="1"/>
  <c r="E30" i="1" l="1"/>
  <c r="F28" i="1" s="1"/>
  <c r="E26" i="1"/>
  <c r="F25" i="1" s="1"/>
  <c r="F29" i="1" l="1"/>
  <c r="F30" i="1" s="1"/>
  <c r="F24" i="1"/>
  <c r="F26" i="1" s="1"/>
</calcChain>
</file>

<file path=xl/sharedStrings.xml><?xml version="1.0" encoding="utf-8"?>
<sst xmlns="http://schemas.openxmlformats.org/spreadsheetml/2006/main" count="137" uniqueCount="71">
  <si>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</si>
  <si>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</si>
  <si>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</si>
  <si>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</si>
  <si>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</si>
  <si>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</si>
  <si>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</si>
  <si>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</si>
  <si>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</si>
  <si>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Financial Assistance (at or less than $150,000)</t>
  </si>
  <si>
    <t>Goal Achieved</t>
  </si>
  <si>
    <t>Public Actual</t>
  </si>
  <si>
    <t>Total Budget</t>
  </si>
  <si>
    <t>Financial Assistance - Recipient</t>
  </si>
  <si>
    <t>Public Percentage</t>
  </si>
  <si>
    <t>Sherburne County</t>
  </si>
  <si>
    <t>Inline Packaging LLC</t>
  </si>
  <si>
    <t>UMA Properties</t>
  </si>
  <si>
    <t>Cottonwood, City of</t>
  </si>
  <si>
    <t>EH Properties LLC</t>
  </si>
  <si>
    <t>Elk River, City of</t>
  </si>
  <si>
    <t>Provo Enterprise Alliance Machine</t>
  </si>
  <si>
    <t>Jackson, City of</t>
  </si>
  <si>
    <t>FCA Co-op</t>
  </si>
  <si>
    <t>Shakopee, City of</t>
  </si>
  <si>
    <t>Rosemount Inc</t>
  </si>
  <si>
    <t>Scott County</t>
  </si>
  <si>
    <t>Marshall, City of</t>
  </si>
  <si>
    <t>Running Supply</t>
  </si>
  <si>
    <t>Beverage Wholesalers Inc</t>
  </si>
  <si>
    <t>Wyoming, City of</t>
  </si>
  <si>
    <t>Polaris Industries Inc</t>
  </si>
  <si>
    <t>Brooklyn Park EDA</t>
  </si>
  <si>
    <t>Gyrus ACMI Inc</t>
  </si>
  <si>
    <t>Rushford, City of</t>
  </si>
  <si>
    <t>Loken's Rushford Inn</t>
  </si>
  <si>
    <t>Mankato, City of</t>
  </si>
  <si>
    <t>Imperial Plastics Inc</t>
  </si>
  <si>
    <t>Cokato, City of</t>
  </si>
  <si>
    <t>Cow Girl Tuff</t>
  </si>
  <si>
    <t>South St Paul HRA</t>
  </si>
  <si>
    <t>TEM Properties LLC</t>
  </si>
  <si>
    <t>Cloquet, City of</t>
  </si>
  <si>
    <t>Pioneer Recovery Center LLC</t>
  </si>
  <si>
    <t>St. Cloud, City of</t>
  </si>
  <si>
    <t>New Flyer America Inc</t>
  </si>
  <si>
    <t>Stearns County HRA</t>
  </si>
  <si>
    <t>New Flyer of America Inc</t>
  </si>
  <si>
    <t>White Bear Township EDA</t>
  </si>
  <si>
    <t>Water Gremlin Company</t>
  </si>
  <si>
    <t>Albertville, City of</t>
  </si>
  <si>
    <t>Fraser Building LP</t>
  </si>
  <si>
    <t>Rushford Hypersonic LLC</t>
  </si>
  <si>
    <t>Jessie Street Java LLC</t>
  </si>
  <si>
    <t>Albany, City of</t>
  </si>
  <si>
    <t>Spychala Real Estate LLC</t>
  </si>
  <si>
    <t>8th Street Rentals LLC</t>
  </si>
  <si>
    <t>Holdingford, City of</t>
  </si>
  <si>
    <t>Two Rivers Enterprises</t>
  </si>
  <si>
    <t>Andover, City of</t>
  </si>
  <si>
    <t>Measurement Specialties Inc</t>
  </si>
  <si>
    <t>Duluth, City of</t>
  </si>
  <si>
    <t>Blumberg 1831 LLC</t>
  </si>
  <si>
    <t>Duluth EDA</t>
  </si>
  <si>
    <t>HDPE Supply</t>
  </si>
  <si>
    <t>Lake Elmo, City of</t>
  </si>
  <si>
    <t>Valley Cartage</t>
  </si>
  <si>
    <t>Cass County</t>
  </si>
  <si>
    <t>Reed Family Outdoor Outfitters</t>
  </si>
  <si>
    <t>Willmar, City of</t>
  </si>
  <si>
    <t>Torgerson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</si>
</sst>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5" fontId="0" fillId="0" borderId="1" xfId="0" applyNumberFormat="1" applyBorder="1"/>
    <xf numFmtId="0" fontId="5" fillId="0" borderId="1" xfId="0" applyFont="1" applyBorder="1"/>
    <xf numFmtId="165" fontId="5" fillId="0" borderId="1" xfId="0" applyNumberFormat="1" applyFont="1" applyBorder="1"/>
    <xf numFmtId="0" fontId="6" fillId="0" borderId="0" xfId="0" applyFont="1"/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0" xfId="0" applyFont="1"/>
    <xf numFmtId="0" fontId="2" fillId="0" borderId="0" xfId="0" applyNumberFormat="1" applyFont="1"/>
    <xf numFmtId="0" fontId="2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zoomScaleNormal="100" workbookViewId="0">
      <selection activeCell="C5" sqref="C5"/>
    </sheetView>
  </sheetViews>
  <sheetFormatPr defaultColWidth="9.1796875" defaultRowHeight="12.5" x14ac:dyDescent="0.25"/>
  <cols>
    <col min="1" max="1" width="12.453125" style="23" bestFit="1" customWidth="1"/>
    <col min="2" max="2" width="46.453125" style="23" bestFit="1" customWidth="1"/>
    <col min="3" max="3" width="30.1796875" style="23" customWidth="1"/>
    <col min="4" max="4" width="12.7265625" style="23" bestFit="1" customWidth="1"/>
    <col min="5" max="5" width="15.26953125" style="23" bestFit="1" customWidth="1"/>
    <col min="6" max="16384" width="9.1796875" style="23"/>
  </cols>
  <sheetData>
    <row r="1" spans="1:5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.75" x14ac:dyDescent="0.2">
      <c r="A2" s="11">
        <v>2014</v>
      </c>
      <c r="B2" s="11" t="s">
        <v>18</v>
      </c>
      <c r="C2" s="11" t="s">
        <v>19</v>
      </c>
      <c r="D2" s="24">
        <v>230000</v>
      </c>
      <c r="E2" s="12" t="s">
        <v>5</v>
      </c>
    </row>
    <row r="3" spans="1:5" ht="12.75" x14ac:dyDescent="0.2">
      <c r="A3" s="11">
        <v>2014</v>
      </c>
      <c r="B3" s="11" t="s">
        <v>57</v>
      </c>
      <c r="C3" s="11" t="s">
        <v>58</v>
      </c>
      <c r="D3" s="24">
        <v>386414</v>
      </c>
      <c r="E3" s="12" t="s">
        <v>5</v>
      </c>
    </row>
    <row r="4" spans="1:5" ht="12.75" x14ac:dyDescent="0.2">
      <c r="A4" s="11">
        <v>2014</v>
      </c>
      <c r="B4" s="11" t="s">
        <v>65</v>
      </c>
      <c r="C4" s="11" t="s">
        <v>66</v>
      </c>
      <c r="D4" s="24">
        <v>500000</v>
      </c>
      <c r="E4" s="12" t="s">
        <v>5</v>
      </c>
    </row>
    <row r="5" spans="1:5" ht="12.75" x14ac:dyDescent="0.2">
      <c r="A5" s="25">
        <v>2014</v>
      </c>
      <c r="B5" s="25" t="s">
        <v>27</v>
      </c>
      <c r="C5" s="25" t="s">
        <v>29</v>
      </c>
      <c r="D5" s="29">
        <v>1474735</v>
      </c>
      <c r="E5" s="12" t="s">
        <v>5</v>
      </c>
    </row>
    <row r="6" spans="1:5" ht="12.75" x14ac:dyDescent="0.2">
      <c r="A6" s="25">
        <v>2014</v>
      </c>
      <c r="B6" s="25" t="s">
        <v>48</v>
      </c>
      <c r="C6" s="25" t="s">
        <v>49</v>
      </c>
      <c r="D6" s="29">
        <v>1500000</v>
      </c>
      <c r="E6" s="12" t="s">
        <v>5</v>
      </c>
    </row>
    <row r="7" spans="1:5" ht="12.75" x14ac:dyDescent="0.2">
      <c r="A7" s="11">
        <v>2014</v>
      </c>
      <c r="B7" s="11" t="s">
        <v>50</v>
      </c>
      <c r="C7" s="11" t="s">
        <v>51</v>
      </c>
      <c r="D7" s="24">
        <v>170000</v>
      </c>
      <c r="E7" s="12" t="s">
        <v>6</v>
      </c>
    </row>
    <row r="8" spans="1:5" ht="12.75" x14ac:dyDescent="0.2">
      <c r="A8" s="11">
        <v>2014</v>
      </c>
      <c r="B8" s="11" t="s">
        <v>59</v>
      </c>
      <c r="C8" s="11" t="s">
        <v>60</v>
      </c>
      <c r="D8" s="24">
        <v>622100</v>
      </c>
      <c r="E8" s="12" t="s">
        <v>6</v>
      </c>
    </row>
    <row r="9" spans="1:5" ht="12.75" x14ac:dyDescent="0.2">
      <c r="A9" s="25">
        <v>2014</v>
      </c>
      <c r="B9" s="25" t="s">
        <v>32</v>
      </c>
      <c r="C9" s="25" t="s">
        <v>33</v>
      </c>
      <c r="D9" s="29">
        <v>1000000</v>
      </c>
      <c r="E9" s="12" t="s">
        <v>6</v>
      </c>
    </row>
    <row r="10" spans="1:5" ht="12.75" x14ac:dyDescent="0.2">
      <c r="A10" s="25">
        <v>2014</v>
      </c>
      <c r="B10" s="25" t="s">
        <v>38</v>
      </c>
      <c r="C10" s="25" t="s">
        <v>39</v>
      </c>
      <c r="D10" s="29">
        <v>263100</v>
      </c>
      <c r="E10" s="12" t="s">
        <v>6</v>
      </c>
    </row>
    <row r="11" spans="1:5" ht="12.75" x14ac:dyDescent="0.2">
      <c r="A11" s="25">
        <v>2014</v>
      </c>
      <c r="B11" s="25" t="s">
        <v>20</v>
      </c>
      <c r="C11" s="25" t="s">
        <v>21</v>
      </c>
      <c r="D11" s="29">
        <v>200000</v>
      </c>
      <c r="E11" s="12" t="s">
        <v>6</v>
      </c>
    </row>
    <row r="12" spans="1:5" ht="12.75" x14ac:dyDescent="0.2">
      <c r="A12" s="25">
        <v>2014</v>
      </c>
      <c r="B12" s="25" t="s">
        <v>22</v>
      </c>
      <c r="C12" s="25" t="s">
        <v>23</v>
      </c>
      <c r="D12" s="29">
        <v>670263</v>
      </c>
      <c r="E12" s="12" t="s">
        <v>6</v>
      </c>
    </row>
    <row r="13" spans="1:5" ht="12.75" x14ac:dyDescent="0.2">
      <c r="A13" s="25">
        <v>2014</v>
      </c>
      <c r="B13" s="25" t="s">
        <v>36</v>
      </c>
      <c r="C13" s="25" t="s">
        <v>37</v>
      </c>
      <c r="D13" s="29">
        <v>1021934</v>
      </c>
      <c r="E13" s="12" t="s">
        <v>6</v>
      </c>
    </row>
    <row r="14" spans="1:5" ht="12.75" x14ac:dyDescent="0.2">
      <c r="A14" s="25">
        <v>2014</v>
      </c>
      <c r="B14" s="25" t="s">
        <v>27</v>
      </c>
      <c r="C14" s="25" t="s">
        <v>28</v>
      </c>
      <c r="D14" s="29">
        <v>1624248</v>
      </c>
      <c r="E14" s="12" t="s">
        <v>6</v>
      </c>
    </row>
    <row r="15" spans="1:5" ht="12.75" x14ac:dyDescent="0.2">
      <c r="A15" s="25">
        <v>2014</v>
      </c>
      <c r="B15" s="25" t="s">
        <v>34</v>
      </c>
      <c r="C15" s="25" t="s">
        <v>35</v>
      </c>
      <c r="D15" s="29">
        <v>500000</v>
      </c>
      <c r="E15" s="12" t="s">
        <v>6</v>
      </c>
    </row>
    <row r="16" spans="1:5" ht="12.75" x14ac:dyDescent="0.2">
      <c r="A16" s="25">
        <v>2014</v>
      </c>
      <c r="B16" s="25" t="s">
        <v>26</v>
      </c>
      <c r="C16" s="25" t="s">
        <v>25</v>
      </c>
      <c r="D16" s="29">
        <v>570608</v>
      </c>
      <c r="E16" s="12" t="s">
        <v>6</v>
      </c>
    </row>
    <row r="17" spans="1:6" ht="12.75" x14ac:dyDescent="0.2">
      <c r="A17" s="25">
        <v>2014</v>
      </c>
      <c r="B17" s="25" t="s">
        <v>24</v>
      </c>
      <c r="C17" s="25" t="s">
        <v>25</v>
      </c>
      <c r="D17" s="29">
        <v>1440496</v>
      </c>
      <c r="E17" s="12" t="s">
        <v>6</v>
      </c>
    </row>
    <row r="18" spans="1:6" ht="12.75" x14ac:dyDescent="0.2">
      <c r="A18" s="25">
        <v>2014</v>
      </c>
      <c r="B18" s="25" t="s">
        <v>40</v>
      </c>
      <c r="C18" s="25" t="s">
        <v>41</v>
      </c>
      <c r="D18" s="29">
        <v>381500</v>
      </c>
      <c r="E18" s="12" t="s">
        <v>6</v>
      </c>
    </row>
    <row r="19" spans="1:6" ht="12.75" x14ac:dyDescent="0.2">
      <c r="A19" s="25">
        <v>2014</v>
      </c>
      <c r="B19" s="25" t="s">
        <v>46</v>
      </c>
      <c r="C19" s="25" t="s">
        <v>47</v>
      </c>
      <c r="D19" s="29">
        <v>1250000</v>
      </c>
      <c r="E19" s="12" t="s">
        <v>6</v>
      </c>
    </row>
    <row r="20" spans="1:6" ht="12.75" x14ac:dyDescent="0.2">
      <c r="A20" s="25">
        <v>2014</v>
      </c>
      <c r="B20" s="25" t="s">
        <v>69</v>
      </c>
      <c r="C20" s="25" t="s">
        <v>70</v>
      </c>
      <c r="D20" s="29">
        <v>189570</v>
      </c>
      <c r="E20" s="12" t="s">
        <v>6</v>
      </c>
    </row>
    <row r="21" spans="1:6" ht="12.75" x14ac:dyDescent="0.2">
      <c r="A21" s="25">
        <v>2014</v>
      </c>
      <c r="B21" s="25" t="s">
        <v>30</v>
      </c>
      <c r="C21" s="25" t="s">
        <v>31</v>
      </c>
      <c r="D21" s="29">
        <v>400000</v>
      </c>
      <c r="E21" s="12" t="s">
        <v>6</v>
      </c>
    </row>
    <row r="22" spans="1:6" ht="12.75" x14ac:dyDescent="0.2">
      <c r="A22" s="25"/>
      <c r="B22" s="25"/>
      <c r="C22" s="4">
        <f>COUNT(D2:D21)</f>
        <v>20</v>
      </c>
      <c r="D22" s="5">
        <f>SUM(D2:D21)</f>
        <v>14394968</v>
      </c>
      <c r="E22" s="25"/>
    </row>
    <row r="23" spans="1:6" ht="12.75" x14ac:dyDescent="0.2">
      <c r="A23" s="23" t="s">
        <v>7</v>
      </c>
    </row>
    <row r="24" spans="1:6" ht="12.75" x14ac:dyDescent="0.2">
      <c r="A24" s="26"/>
      <c r="D24" s="7" t="s">
        <v>5</v>
      </c>
      <c r="E24" s="8">
        <f>COUNT(D2:D6)</f>
        <v>5</v>
      </c>
      <c r="F24" s="9">
        <f>E24/E26</f>
        <v>0.25</v>
      </c>
    </row>
    <row r="25" spans="1:6" ht="12.75" x14ac:dyDescent="0.2">
      <c r="D25" s="7" t="s">
        <v>6</v>
      </c>
      <c r="E25" s="27">
        <f>COUNT(D7:D21)</f>
        <v>15</v>
      </c>
      <c r="F25" s="9">
        <f>E25/E26</f>
        <v>0.75</v>
      </c>
    </row>
    <row r="26" spans="1:6" ht="12.75" x14ac:dyDescent="0.2">
      <c r="D26" s="7" t="s">
        <v>8</v>
      </c>
      <c r="E26" s="8">
        <f>SUM(E24:E25)</f>
        <v>20</v>
      </c>
      <c r="F26" s="9">
        <f>SUM(F24:F25)</f>
        <v>1</v>
      </c>
    </row>
    <row r="27" spans="1:6" ht="12.75" x14ac:dyDescent="0.2">
      <c r="D27" s="7"/>
      <c r="E27" s="8"/>
      <c r="F27" s="8"/>
    </row>
    <row r="28" spans="1:6" ht="13" x14ac:dyDescent="0.3">
      <c r="D28" s="7" t="s">
        <v>5</v>
      </c>
      <c r="E28" s="10">
        <f>SUM(D2:D6)</f>
        <v>4091149</v>
      </c>
      <c r="F28" s="9">
        <f>E28/E30</f>
        <v>0.28420688396111754</v>
      </c>
    </row>
    <row r="29" spans="1:6" ht="13" x14ac:dyDescent="0.3">
      <c r="D29" s="7" t="s">
        <v>6</v>
      </c>
      <c r="E29" s="10">
        <f>SUM(D7:D21)</f>
        <v>10303819</v>
      </c>
      <c r="F29" s="9">
        <f>E29/E30</f>
        <v>0.71579311603888252</v>
      </c>
    </row>
    <row r="30" spans="1:6" ht="13" x14ac:dyDescent="0.3">
      <c r="D30" s="7" t="s">
        <v>8</v>
      </c>
      <c r="E30" s="10">
        <f>SUM(E28:E29)</f>
        <v>14394968</v>
      </c>
      <c r="F30" s="9">
        <f>SUM(F28:F29)</f>
        <v>1</v>
      </c>
    </row>
    <row r="33" spans="1:6" ht="13" x14ac:dyDescent="0.3">
      <c r="A33" s="1" t="s">
        <v>0</v>
      </c>
      <c r="B33" s="1" t="s">
        <v>1</v>
      </c>
      <c r="C33" s="1" t="s">
        <v>13</v>
      </c>
      <c r="D33" s="2" t="s">
        <v>3</v>
      </c>
      <c r="E33" s="2" t="s">
        <v>4</v>
      </c>
    </row>
    <row r="34" spans="1:6" x14ac:dyDescent="0.25">
      <c r="A34" s="11">
        <v>2014</v>
      </c>
      <c r="B34" s="11" t="s">
        <v>63</v>
      </c>
      <c r="C34" s="11" t="s">
        <v>64</v>
      </c>
      <c r="D34" s="30">
        <v>303787</v>
      </c>
      <c r="E34" s="31" t="s">
        <v>6</v>
      </c>
    </row>
    <row r="35" spans="1:6" ht="13" x14ac:dyDescent="0.3">
      <c r="A35" s="25"/>
      <c r="B35" s="25"/>
      <c r="C35" s="4">
        <f>COUNT(D34:D34)</f>
        <v>1</v>
      </c>
      <c r="D35" s="5">
        <f>SUM(D34:D34)</f>
        <v>303787</v>
      </c>
      <c r="E35" s="25"/>
    </row>
    <row r="36" spans="1:6" x14ac:dyDescent="0.25">
      <c r="A36" s="23" t="s">
        <v>7</v>
      </c>
    </row>
    <row r="37" spans="1:6" ht="13" x14ac:dyDescent="0.3">
      <c r="A37" s="26"/>
      <c r="D37" s="7" t="s">
        <v>5</v>
      </c>
      <c r="E37" s="8">
        <v>0</v>
      </c>
      <c r="F37" s="9">
        <f>E37/E39</f>
        <v>0</v>
      </c>
    </row>
    <row r="38" spans="1:6" ht="13" x14ac:dyDescent="0.3">
      <c r="D38" s="7" t="s">
        <v>6</v>
      </c>
      <c r="E38" s="8">
        <f>COUNT(D34:D34)</f>
        <v>1</v>
      </c>
      <c r="F38" s="9">
        <f>E38/E39</f>
        <v>1</v>
      </c>
    </row>
    <row r="39" spans="1:6" ht="13" x14ac:dyDescent="0.3">
      <c r="D39" s="7" t="s">
        <v>8</v>
      </c>
      <c r="E39" s="8">
        <f>SUM(E37:E38)</f>
        <v>1</v>
      </c>
      <c r="F39" s="9">
        <f>SUM(F37:F38)</f>
        <v>1</v>
      </c>
    </row>
    <row r="40" spans="1:6" ht="13" x14ac:dyDescent="0.3">
      <c r="D40" s="7"/>
      <c r="E40" s="8"/>
      <c r="F40" s="8"/>
    </row>
    <row r="41" spans="1:6" ht="13" x14ac:dyDescent="0.3">
      <c r="D41" s="7" t="s">
        <v>5</v>
      </c>
      <c r="E41" s="10">
        <v>0</v>
      </c>
      <c r="F41" s="9">
        <f>E41/E43</f>
        <v>0</v>
      </c>
    </row>
    <row r="42" spans="1:6" ht="13" x14ac:dyDescent="0.3">
      <c r="D42" s="7" t="s">
        <v>6</v>
      </c>
      <c r="E42" s="10">
        <f>SUM(D34:D34)</f>
        <v>303787</v>
      </c>
      <c r="F42" s="9">
        <f>E42/E43</f>
        <v>1</v>
      </c>
    </row>
    <row r="43" spans="1:6" ht="13" x14ac:dyDescent="0.3">
      <c r="D43" s="7" t="s">
        <v>8</v>
      </c>
      <c r="E43" s="10">
        <f>SUM(E41:E42)</f>
        <v>303787</v>
      </c>
      <c r="F43" s="9">
        <f>SUM(F41:F42)</f>
        <v>1</v>
      </c>
    </row>
  </sheetData>
  <pageMargins left="0.7" right="0.7" top="0.75" bottom="0.75" header="0.3" footer="0.3"/>
  <pageSetup scale="91" fitToWidth="0" orientation="landscape" r:id="rId1"/>
  <headerFooter>
    <oddHeader>&amp;C&amp;"Arial,Bold"&amp;12Summary of 2013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12" sqref="A12"/>
    </sheetView>
  </sheetViews>
  <sheetFormatPr defaultRowHeight="14.5" x14ac:dyDescent="0.35"/>
  <cols>
    <col min="1" max="1" width="12.453125" bestFit="1" customWidth="1"/>
    <col min="2" max="2" width="23.1796875" bestFit="1" customWidth="1"/>
    <col min="3" max="3" width="48.54296875" bestFit="1" customWidth="1"/>
    <col min="4" max="4" width="14.453125" bestFit="1" customWidth="1"/>
    <col min="5" max="5" width="13.1796875" bestFit="1" customWidth="1"/>
    <col min="6" max="6" width="12.54296875" bestFit="1" customWidth="1"/>
    <col min="7" max="7" width="17" bestFit="1" customWidth="1"/>
  </cols>
  <sheetData>
    <row r="1" spans="1:7" ht="15" x14ac:dyDescent="0.25">
      <c r="A1" s="4" t="s">
        <v>0</v>
      </c>
      <c r="B1" s="4" t="s">
        <v>1</v>
      </c>
      <c r="C1" s="4" t="s">
        <v>9</v>
      </c>
      <c r="D1" s="4" t="s">
        <v>10</v>
      </c>
      <c r="E1" s="4" t="s">
        <v>11</v>
      </c>
      <c r="F1" s="13" t="s">
        <v>12</v>
      </c>
      <c r="G1" s="21" t="s">
        <v>14</v>
      </c>
    </row>
    <row r="2" spans="1:7" ht="15" x14ac:dyDescent="0.25">
      <c r="A2" s="16">
        <v>2014</v>
      </c>
      <c r="B2" s="16" t="s">
        <v>42</v>
      </c>
      <c r="C2" s="16" t="s">
        <v>43</v>
      </c>
      <c r="D2" s="17" t="s">
        <v>5</v>
      </c>
      <c r="E2" s="18">
        <v>95500</v>
      </c>
      <c r="F2" s="19">
        <v>855000</v>
      </c>
      <c r="G2" s="20">
        <f>E2/F$2</f>
        <v>0.11169590643274854</v>
      </c>
    </row>
    <row r="3" spans="1:7" ht="15" x14ac:dyDescent="0.25">
      <c r="A3" s="16">
        <v>2014</v>
      </c>
      <c r="B3" s="16" t="s">
        <v>54</v>
      </c>
      <c r="C3" s="16" t="s">
        <v>55</v>
      </c>
      <c r="D3" s="17" t="s">
        <v>6</v>
      </c>
      <c r="E3" s="18">
        <v>90000</v>
      </c>
      <c r="F3" s="19">
        <v>590000</v>
      </c>
      <c r="G3" s="20">
        <f>E3/F3</f>
        <v>0.15254237288135594</v>
      </c>
    </row>
    <row r="4" spans="1:7" ht="15" x14ac:dyDescent="0.25">
      <c r="A4" s="16">
        <v>2014</v>
      </c>
      <c r="B4" s="16" t="s">
        <v>54</v>
      </c>
      <c r="C4" s="16" t="s">
        <v>56</v>
      </c>
      <c r="D4" s="17" t="s">
        <v>6</v>
      </c>
      <c r="E4" s="18">
        <v>145000</v>
      </c>
      <c r="F4" s="19">
        <v>945000</v>
      </c>
      <c r="G4" s="20">
        <f t="shared" ref="G4:G11" si="0">E4/F4</f>
        <v>0.15343915343915343</v>
      </c>
    </row>
    <row r="5" spans="1:7" ht="15" x14ac:dyDescent="0.25">
      <c r="A5" s="16">
        <v>2014</v>
      </c>
      <c r="B5" s="16" t="s">
        <v>67</v>
      </c>
      <c r="C5" s="16" t="s">
        <v>68</v>
      </c>
      <c r="D5" s="17" t="s">
        <v>6</v>
      </c>
      <c r="E5" s="18">
        <v>137258</v>
      </c>
      <c r="F5" s="19">
        <v>1364173</v>
      </c>
      <c r="G5" s="20">
        <f t="shared" si="0"/>
        <v>0.10061627081022714</v>
      </c>
    </row>
    <row r="6" spans="1:7" ht="15" x14ac:dyDescent="0.25">
      <c r="A6" s="16">
        <v>2014</v>
      </c>
      <c r="B6" s="16" t="s">
        <v>61</v>
      </c>
      <c r="C6" s="16" t="s">
        <v>62</v>
      </c>
      <c r="D6" s="17" t="s">
        <v>6</v>
      </c>
      <c r="E6" s="18">
        <v>144750</v>
      </c>
      <c r="F6" s="19">
        <v>193800</v>
      </c>
      <c r="G6" s="20">
        <f t="shared" si="0"/>
        <v>0.74690402476780182</v>
      </c>
    </row>
    <row r="7" spans="1:7" ht="15" x14ac:dyDescent="0.25">
      <c r="A7" s="16">
        <v>2014</v>
      </c>
      <c r="B7" s="16" t="s">
        <v>34</v>
      </c>
      <c r="C7" s="16" t="s">
        <v>52</v>
      </c>
      <c r="D7" s="17" t="s">
        <v>6</v>
      </c>
      <c r="E7" s="18">
        <v>145000</v>
      </c>
      <c r="F7" s="19">
        <v>491523</v>
      </c>
      <c r="G7" s="20">
        <f t="shared" si="0"/>
        <v>0.2950014546623454</v>
      </c>
    </row>
    <row r="8" spans="1:7" ht="15" x14ac:dyDescent="0.25">
      <c r="A8" s="16">
        <v>2014</v>
      </c>
      <c r="B8" s="16" t="s">
        <v>34</v>
      </c>
      <c r="C8" s="16" t="s">
        <v>53</v>
      </c>
      <c r="D8" s="17" t="s">
        <v>6</v>
      </c>
      <c r="E8" s="18">
        <v>94653</v>
      </c>
      <c r="F8" s="19">
        <v>246223</v>
      </c>
      <c r="G8" s="20">
        <f t="shared" si="0"/>
        <v>0.38441981455834751</v>
      </c>
    </row>
    <row r="9" spans="1:7" ht="15" x14ac:dyDescent="0.25">
      <c r="A9" s="16">
        <v>2014</v>
      </c>
      <c r="B9" s="16" t="s">
        <v>15</v>
      </c>
      <c r="C9" s="16" t="s">
        <v>16</v>
      </c>
      <c r="D9" s="17" t="s">
        <v>6</v>
      </c>
      <c r="E9" s="18">
        <v>26339</v>
      </c>
      <c r="F9" s="19">
        <v>2474139</v>
      </c>
      <c r="G9" s="20">
        <f t="shared" si="0"/>
        <v>1.0645723623450421E-2</v>
      </c>
    </row>
    <row r="10" spans="1:7" ht="15" x14ac:dyDescent="0.25">
      <c r="A10" s="16">
        <v>2014</v>
      </c>
      <c r="B10" s="16" t="s">
        <v>15</v>
      </c>
      <c r="C10" s="16" t="s">
        <v>17</v>
      </c>
      <c r="D10" s="17" t="s">
        <v>6</v>
      </c>
      <c r="E10" s="18">
        <v>34494</v>
      </c>
      <c r="F10" s="19">
        <v>1713204</v>
      </c>
      <c r="G10" s="20">
        <f t="shared" si="0"/>
        <v>2.013420468315507E-2</v>
      </c>
    </row>
    <row r="11" spans="1:7" ht="15" x14ac:dyDescent="0.25">
      <c r="A11" s="16">
        <v>2014</v>
      </c>
      <c r="B11" s="16" t="s">
        <v>44</v>
      </c>
      <c r="C11" s="16" t="s">
        <v>45</v>
      </c>
      <c r="D11" s="17" t="s">
        <v>6</v>
      </c>
      <c r="E11" s="18">
        <v>100000</v>
      </c>
      <c r="F11" s="19">
        <v>4997333</v>
      </c>
      <c r="G11" s="20">
        <f t="shared" si="0"/>
        <v>2.0010673693348031E-2</v>
      </c>
    </row>
    <row r="12" spans="1:7" ht="15" x14ac:dyDescent="0.25">
      <c r="A12" s="3"/>
      <c r="B12" s="3"/>
      <c r="C12" s="3"/>
      <c r="D12" s="4">
        <f>COUNT(F2:F11)</f>
        <v>10</v>
      </c>
      <c r="E12" s="5">
        <f>SUM(E2:E11)</f>
        <v>1012994</v>
      </c>
      <c r="F12" s="5">
        <f>SUM(F2:F11)</f>
        <v>13870395</v>
      </c>
      <c r="G12" s="22">
        <f>AVERAGE(G2:G11)</f>
        <v>0.19954095995519333</v>
      </c>
    </row>
    <row r="13" spans="1:7" ht="15" x14ac:dyDescent="0.25">
      <c r="A13" s="6" t="s">
        <v>7</v>
      </c>
    </row>
    <row r="14" spans="1:7" ht="15" x14ac:dyDescent="0.25">
      <c r="A14" s="6"/>
    </row>
    <row r="15" spans="1:7" ht="15" x14ac:dyDescent="0.25">
      <c r="C15" s="4" t="s">
        <v>4</v>
      </c>
      <c r="D15" s="4" t="s">
        <v>5</v>
      </c>
      <c r="E15" s="4">
        <f>COUNT(E2:E2)</f>
        <v>1</v>
      </c>
      <c r="F15" s="14">
        <f>E15/E17</f>
        <v>0.1</v>
      </c>
    </row>
    <row r="16" spans="1:7" ht="15" x14ac:dyDescent="0.25">
      <c r="C16" s="8"/>
      <c r="D16" s="4" t="s">
        <v>6</v>
      </c>
      <c r="E16" s="28">
        <f>COUNT(E3:E11)</f>
        <v>9</v>
      </c>
      <c r="F16" s="14">
        <f>E16/E17</f>
        <v>0.9</v>
      </c>
    </row>
    <row r="17" spans="3:6" ht="15" x14ac:dyDescent="0.25">
      <c r="C17" s="8"/>
      <c r="D17" s="4" t="s">
        <v>8</v>
      </c>
      <c r="E17" s="4">
        <f>SUM(E15:E16)</f>
        <v>10</v>
      </c>
      <c r="F17" s="14">
        <f>SUM(F15:F16)</f>
        <v>1</v>
      </c>
    </row>
    <row r="18" spans="3:6" ht="15" x14ac:dyDescent="0.25">
      <c r="D18" s="15"/>
      <c r="E18" s="15"/>
      <c r="F18" s="15"/>
    </row>
    <row r="19" spans="3:6" ht="15" x14ac:dyDescent="0.25">
      <c r="D19" s="15"/>
      <c r="E19" s="15"/>
      <c r="F19" s="15"/>
    </row>
    <row r="20" spans="3:6" ht="15" x14ac:dyDescent="0.25">
      <c r="C20" s="4" t="s">
        <v>11</v>
      </c>
      <c r="D20" s="4" t="s">
        <v>5</v>
      </c>
      <c r="E20" s="5">
        <f>SUM(E2:E2)</f>
        <v>95500</v>
      </c>
      <c r="F20" s="14">
        <f>E20/E22</f>
        <v>9.4274990769935466E-2</v>
      </c>
    </row>
    <row r="21" spans="3:6" ht="15" x14ac:dyDescent="0.25">
      <c r="C21" s="8"/>
      <c r="D21" s="4" t="s">
        <v>6</v>
      </c>
      <c r="E21" s="5">
        <f>SUM(E3:E11)</f>
        <v>917494</v>
      </c>
      <c r="F21" s="14">
        <f>E21/E22</f>
        <v>0.90572500923006449</v>
      </c>
    </row>
    <row r="22" spans="3:6" ht="15" x14ac:dyDescent="0.25">
      <c r="C22" s="8"/>
      <c r="D22" s="4" t="s">
        <v>8</v>
      </c>
      <c r="E22" s="5">
        <f>SUM(E20:E21)</f>
        <v>1012994</v>
      </c>
      <c r="F22" s="14">
        <f>SUM(F20:F21)</f>
        <v>1</v>
      </c>
    </row>
    <row r="25" spans="3:6" x14ac:dyDescent="0.35">
      <c r="C25" s="4" t="s">
        <v>12</v>
      </c>
      <c r="D25" s="4" t="s">
        <v>5</v>
      </c>
      <c r="E25" s="5">
        <f>SUM(F2:F2)</f>
        <v>855000</v>
      </c>
      <c r="F25" s="14">
        <f>E25/E27</f>
        <v>6.1642080128215523E-2</v>
      </c>
    </row>
    <row r="26" spans="3:6" x14ac:dyDescent="0.35">
      <c r="C26" s="8"/>
      <c r="D26" s="4" t="s">
        <v>6</v>
      </c>
      <c r="E26" s="5">
        <f>SUM(F3:F11)</f>
        <v>13015395</v>
      </c>
      <c r="F26" s="14">
        <f>E26/E27</f>
        <v>0.93835791987178452</v>
      </c>
    </row>
    <row r="27" spans="3:6" x14ac:dyDescent="0.35">
      <c r="C27" s="8"/>
      <c r="D27" s="4" t="s">
        <v>8</v>
      </c>
      <c r="E27" s="5">
        <f>SUM(E25:E26)</f>
        <v>13870395</v>
      </c>
      <c r="F27" s="14">
        <f>SUM(F25:F26)</f>
        <v>1</v>
      </c>
    </row>
  </sheetData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2014-10-20T17:30:46Z</cp:lastPrinted>
  <dcterms:created xsi:type="dcterms:W3CDTF">2012-02-29T21:43:47Z</dcterms:created>
  <dcterms:modified xsi:type="dcterms:W3CDTF">2014-11-19T16:13:34Z</dcterms:modified>
</cp:coreProperties>
</file>