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2100" windowWidth="17020" windowHeight="9800"/>
  </bookViews>
  <sheets>
    <sheet name="MBAF" sheetId="1" r:id="rId1"/>
    <sheet name="MFAF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66" i="1" l="1"/>
  <c r="G14" i="2" l="1"/>
  <c r="E62" i="1" l="1"/>
  <c r="C59" i="1"/>
  <c r="G10" i="2" l="1"/>
  <c r="E52" i="1" l="1"/>
  <c r="E48" i="1"/>
  <c r="G22" i="2" l="1"/>
  <c r="G7" i="2" l="1"/>
  <c r="G5" i="2" l="1"/>
  <c r="G19" i="2" l="1"/>
  <c r="G18" i="2"/>
  <c r="G20" i="2" l="1"/>
  <c r="G17" i="2" l="1"/>
  <c r="E65" i="1" l="1"/>
  <c r="E61" i="1"/>
  <c r="D59" i="1"/>
  <c r="D45" i="1" l="1"/>
  <c r="G11" i="2" l="1"/>
  <c r="G4" i="2" l="1"/>
  <c r="G8" i="2" l="1"/>
  <c r="G12" i="2" l="1"/>
  <c r="G23" i="2"/>
  <c r="G24" i="2" l="1"/>
  <c r="C45" i="1" l="1"/>
  <c r="E51" i="1"/>
  <c r="E47" i="1"/>
  <c r="G6" i="2" l="1"/>
  <c r="E38" i="2" l="1"/>
  <c r="E33" i="2"/>
  <c r="E28" i="2"/>
  <c r="G15" i="2"/>
  <c r="G3" i="2" l="1"/>
  <c r="G2" i="2"/>
  <c r="G9" i="2" l="1"/>
  <c r="G21" i="2" l="1"/>
  <c r="E39" i="2"/>
  <c r="E34" i="2"/>
  <c r="E29" i="2"/>
  <c r="G16" i="2"/>
  <c r="G13" i="2" l="1"/>
  <c r="G25" i="2" s="1"/>
  <c r="E67" i="1" l="1"/>
  <c r="F65" i="1" s="1"/>
  <c r="E63" i="1"/>
  <c r="F61" i="1" s="1"/>
  <c r="F66" i="1" l="1"/>
  <c r="F67" i="1" s="1"/>
  <c r="F62" i="1"/>
  <c r="F63" i="1" s="1"/>
  <c r="D25" i="2" l="1"/>
  <c r="F25" i="2"/>
  <c r="E25" i="2"/>
  <c r="E35" i="2" l="1"/>
  <c r="F34" i="2" s="1"/>
  <c r="E30" i="2"/>
  <c r="F29" i="2" s="1"/>
  <c r="E40" i="2"/>
  <c r="F39" i="2" s="1"/>
  <c r="F38" i="2" l="1"/>
  <c r="F40" i="2" s="1"/>
  <c r="F28" i="2"/>
  <c r="F30" i="2" s="1"/>
  <c r="F33" i="2"/>
  <c r="F35" i="2" s="1"/>
  <c r="E53" i="1" l="1"/>
  <c r="F51" i="1" s="1"/>
  <c r="E49" i="1"/>
  <c r="F48" i="1" s="1"/>
  <c r="F52" i="1" l="1"/>
  <c r="F53" i="1" s="1"/>
  <c r="F47" i="1"/>
  <c r="F49" i="1" s="1"/>
</calcChain>
</file>

<file path=xl/sharedStrings.xml><?xml version="1.0" encoding="utf-8"?>
<sst xmlns="http://schemas.openxmlformats.org/spreadsheetml/2006/main" count="246" uniqueCount="115">
  <si>
    <t>Report Year*</t>
  </si>
  <si>
    <t>Grantor Name</t>
  </si>
  <si>
    <t>Business Assistance - Recipient</t>
  </si>
  <si>
    <t>Total Dollar</t>
  </si>
  <si>
    <t>Goals Achieved</t>
  </si>
  <si>
    <t>Yes</t>
  </si>
  <si>
    <t>No</t>
  </si>
  <si>
    <t>* Note:  Report year indicates the year the latest report received by DEED from the grantor.</t>
  </si>
  <si>
    <t>Total</t>
  </si>
  <si>
    <t>Financial Assistance (at or less than $150,000)</t>
  </si>
  <si>
    <t>Goal Achieved</t>
  </si>
  <si>
    <t>Public Actual</t>
  </si>
  <si>
    <t>Total Budget</t>
  </si>
  <si>
    <t>Financial Assistance - Recipient</t>
  </si>
  <si>
    <t>Public Percentage</t>
  </si>
  <si>
    <t>Lindstrom, City of</t>
  </si>
  <si>
    <t>St. Croix Regional Medical Center</t>
  </si>
  <si>
    <t>Robbinsdale EDA</t>
  </si>
  <si>
    <t>Turducken LLC</t>
  </si>
  <si>
    <t>Coon Rapids, City of</t>
  </si>
  <si>
    <t>American Preclinical Services LLC</t>
  </si>
  <si>
    <t>Friesz Properties LLC</t>
  </si>
  <si>
    <t>Blue Earth, City of</t>
  </si>
  <si>
    <t>St. Cloud, City of</t>
  </si>
  <si>
    <t>Diebel Laboratories of Minnesota Inc</t>
  </si>
  <si>
    <t>New York Mills, City of</t>
  </si>
  <si>
    <t>Lumber Depot LLC</t>
  </si>
  <si>
    <t>Jackson, City of</t>
  </si>
  <si>
    <t>Spring Creek Holding Company LLC</t>
  </si>
  <si>
    <t>Bloomington, City of</t>
  </si>
  <si>
    <t>Tata America International Corp</t>
  </si>
  <si>
    <t>Mankato, City of</t>
  </si>
  <si>
    <t>El Microcircuites</t>
  </si>
  <si>
    <t>Isanti, City of</t>
  </si>
  <si>
    <t>FCA Co-op, A MN Cooperative</t>
  </si>
  <si>
    <t>Technical Services for Electronics Inc</t>
  </si>
  <si>
    <t>Tri-County Implement</t>
  </si>
  <si>
    <t>Marshall, City of</t>
  </si>
  <si>
    <t>Ralco Nutriution Inc</t>
  </si>
  <si>
    <t>Brau Brothers Brewing Company LLC</t>
  </si>
  <si>
    <t>Apple Valley, City of</t>
  </si>
  <si>
    <t>Bluewater Capital Management LLC for Bluewater Aquatic Facility</t>
  </si>
  <si>
    <t>AV 147th Properties LLC</t>
  </si>
  <si>
    <t>SPOWD Developments LLC</t>
  </si>
  <si>
    <t>Time Square Shopping Center II LLC</t>
  </si>
  <si>
    <t>Duluth EDA</t>
  </si>
  <si>
    <t>AAR Aircraft Services</t>
  </si>
  <si>
    <t>A&amp;L Renaissance</t>
  </si>
  <si>
    <t>TAJ Properties Duluth LLC</t>
  </si>
  <si>
    <t>Jackson County</t>
  </si>
  <si>
    <t>Bank Midwest, an Iowa State Chartered Bank</t>
  </si>
  <si>
    <t>East Grand Forks EDA</t>
  </si>
  <si>
    <t>Five Points Investments LLC</t>
  </si>
  <si>
    <t>Mayo Manufacturing LLC</t>
  </si>
  <si>
    <t>Eastdale Oil</t>
  </si>
  <si>
    <t>Zumbrota, City of</t>
  </si>
  <si>
    <t>Commercial Water Distributors</t>
  </si>
  <si>
    <t>Grand Rapids, City of</t>
  </si>
  <si>
    <t>Cloquet, City of</t>
  </si>
  <si>
    <t>CMW Retail Properties LLC SpecSys Inc</t>
  </si>
  <si>
    <t>New Ulm, City of</t>
  </si>
  <si>
    <t>Specs Sys Inc</t>
  </si>
  <si>
    <t>Melrose, City of</t>
  </si>
  <si>
    <t>Twin Pines Catering Co dba Cornerstone Buffet &amp; Restaurant</t>
  </si>
  <si>
    <t>Barnesville, City of</t>
  </si>
  <si>
    <t>K&amp;M Tire</t>
  </si>
  <si>
    <t>Rothsay Farmers's Co-op</t>
  </si>
  <si>
    <t>Worthington, City of</t>
  </si>
  <si>
    <t>Living Life Adult Day Center LLC</t>
  </si>
  <si>
    <t>Executive Express</t>
  </si>
  <si>
    <t>Artic Cold Storage</t>
  </si>
  <si>
    <t>Zumbrota Bearing and Gear LLC</t>
  </si>
  <si>
    <t>Chisago County</t>
  </si>
  <si>
    <t>WineHaven Inc</t>
  </si>
  <si>
    <t>Sauk Rapids, City of</t>
  </si>
  <si>
    <t>Custom Caseworks Inc/UFP Western Division</t>
  </si>
  <si>
    <t>MMP Companies LLC &amp; Peterson Companies Inc</t>
  </si>
  <si>
    <t>Shakopee, City of</t>
  </si>
  <si>
    <t>J &amp; J Minneapolis</t>
  </si>
  <si>
    <t>Bridgewater Developer and Trystar Inc</t>
  </si>
  <si>
    <t>Shoreview, City of</t>
  </si>
  <si>
    <t>Luther Properties LLC</t>
  </si>
  <si>
    <t>DPS Shoreview LLC</t>
  </si>
  <si>
    <t>TSI Inc</t>
  </si>
  <si>
    <t>PaR Systems</t>
  </si>
  <si>
    <t>Duluth, City of</t>
  </si>
  <si>
    <t>Rohlfing of Duluth Inc</t>
  </si>
  <si>
    <t>Minnesota Orchestral Association</t>
  </si>
  <si>
    <t>East Bethel, City of</t>
  </si>
  <si>
    <t>Aggressive Hydraulics</t>
  </si>
  <si>
    <t>Pier B Holdings LLC</t>
  </si>
  <si>
    <t>** Note:  Project terminated no assistance provided.</t>
  </si>
  <si>
    <t>Isanti Hotel Partners LLC**</t>
  </si>
  <si>
    <t>DC Manufacturing</t>
  </si>
  <si>
    <t>Scott County</t>
  </si>
  <si>
    <t>St. Paul Port Authority</t>
  </si>
  <si>
    <t>Gerdau</t>
  </si>
  <si>
    <t>Frontier Labs MN LLC</t>
  </si>
  <si>
    <t>SpecSys Inc</t>
  </si>
  <si>
    <t>CMW Retail Properties LLC</t>
  </si>
  <si>
    <t>DABOED LLC</t>
  </si>
  <si>
    <t>Rushford, City of</t>
  </si>
  <si>
    <t>Rushford NanoElectroChemistry Company</t>
  </si>
  <si>
    <t>Albertville, City of</t>
  </si>
  <si>
    <t>Fraser Building LP</t>
  </si>
  <si>
    <t>Tracy EDA</t>
  </si>
  <si>
    <t>Prairie Lakes Family Dentistry</t>
  </si>
  <si>
    <t>Carstens Industries Inc</t>
  </si>
  <si>
    <t>Yellow Medicine County</t>
  </si>
  <si>
    <t>Canby Inn &amp; Suites</t>
  </si>
  <si>
    <t>Forest Lake, City of</t>
  </si>
  <si>
    <t>TMI LLC dba TeamVantage</t>
  </si>
  <si>
    <t>Meeker County</t>
  </si>
  <si>
    <t>Minnesota Rubber and Plastics</t>
  </si>
  <si>
    <t>Minneapolis Department of CPED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</si>
</sst>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1" fillId="0" borderId="0" xfId="0" applyFont="1"/>
    <xf numFmtId="0" fontId="2" fillId="0" borderId="0" xfId="0" applyFont="1"/>
    <xf numFmtId="165" fontId="2" fillId="0" borderId="0" xfId="0" applyNumberFormat="1" applyFont="1"/>
    <xf numFmtId="164" fontId="2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Fill="1" applyBorder="1"/>
    <xf numFmtId="165" fontId="2" fillId="0" borderId="1" xfId="0" applyNumberFormat="1" applyFont="1" applyBorder="1"/>
    <xf numFmtId="0" fontId="0" fillId="0" borderId="0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164" fontId="0" fillId="0" borderId="1" xfId="0" applyNumberFormat="1" applyFont="1" applyFill="1" applyBorder="1"/>
    <xf numFmtId="165" fontId="0" fillId="0" borderId="1" xfId="0" applyNumberFormat="1" applyBorder="1"/>
    <xf numFmtId="0" fontId="5" fillId="0" borderId="1" xfId="0" applyFont="1" applyBorder="1"/>
    <xf numFmtId="165" fontId="5" fillId="0" borderId="1" xfId="0" applyNumberFormat="1" applyFont="1" applyBorder="1"/>
    <xf numFmtId="0" fontId="6" fillId="0" borderId="0" xfId="0" applyFont="1"/>
    <xf numFmtId="164" fontId="4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4" fillId="0" borderId="0" xfId="0" applyFont="1"/>
    <xf numFmtId="0" fontId="2" fillId="0" borderId="0" xfId="0" applyNumberFormat="1" applyFont="1"/>
    <xf numFmtId="0" fontId="2" fillId="0" borderId="1" xfId="0" applyNumberFormat="1" applyFont="1" applyBorder="1"/>
    <xf numFmtId="164" fontId="6" fillId="0" borderId="1" xfId="0" applyNumberFormat="1" applyFont="1" applyBorder="1" applyAlignment="1">
      <alignment horizontal="right"/>
    </xf>
    <xf numFmtId="164" fontId="6" fillId="2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view="pageLayout" topLeftCell="C43" zoomScaleNormal="100" workbookViewId="0">
      <selection activeCell="E67" sqref="E67"/>
    </sheetView>
  </sheetViews>
  <sheetFormatPr defaultColWidth="9.1796875" defaultRowHeight="12.5" x14ac:dyDescent="0.25"/>
  <cols>
    <col min="1" max="1" width="12.453125" style="23" bestFit="1" customWidth="1"/>
    <col min="2" max="2" width="46.453125" style="23" bestFit="1" customWidth="1"/>
    <col min="3" max="3" width="30.1796875" style="23" customWidth="1"/>
    <col min="4" max="4" width="12.7265625" style="23" bestFit="1" customWidth="1"/>
    <col min="5" max="5" width="15.26953125" style="23" bestFit="1" customWidth="1"/>
    <col min="6" max="16384" width="9.1796875" style="23"/>
  </cols>
  <sheetData>
    <row r="1" spans="1: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x14ac:dyDescent="0.2">
      <c r="A2" s="11">
        <v>2013</v>
      </c>
      <c r="B2" s="11" t="s">
        <v>64</v>
      </c>
      <c r="C2" s="11" t="s">
        <v>65</v>
      </c>
      <c r="D2" s="24">
        <v>200000</v>
      </c>
      <c r="E2" s="12" t="s">
        <v>5</v>
      </c>
    </row>
    <row r="3" spans="1:5" x14ac:dyDescent="0.2">
      <c r="A3" s="25">
        <v>2013</v>
      </c>
      <c r="B3" s="25" t="s">
        <v>29</v>
      </c>
      <c r="C3" s="25" t="s">
        <v>30</v>
      </c>
      <c r="D3" s="29">
        <v>500000</v>
      </c>
      <c r="E3" s="12" t="s">
        <v>5</v>
      </c>
    </row>
    <row r="4" spans="1:5" x14ac:dyDescent="0.2">
      <c r="A4" s="25">
        <v>2013</v>
      </c>
      <c r="B4" s="25" t="s">
        <v>45</v>
      </c>
      <c r="C4" s="25" t="s">
        <v>46</v>
      </c>
      <c r="D4" s="29">
        <v>350000</v>
      </c>
      <c r="E4" s="12" t="s">
        <v>5</v>
      </c>
    </row>
    <row r="5" spans="1:5" x14ac:dyDescent="0.2">
      <c r="A5" s="25">
        <v>2013</v>
      </c>
      <c r="B5" s="25" t="s">
        <v>45</v>
      </c>
      <c r="C5" s="25" t="s">
        <v>46</v>
      </c>
      <c r="D5" s="29">
        <v>360190</v>
      </c>
      <c r="E5" s="12" t="s">
        <v>5</v>
      </c>
    </row>
    <row r="6" spans="1:5" x14ac:dyDescent="0.2">
      <c r="A6" s="25">
        <v>2013</v>
      </c>
      <c r="B6" s="25" t="s">
        <v>45</v>
      </c>
      <c r="C6" s="25" t="s">
        <v>47</v>
      </c>
      <c r="D6" s="29">
        <v>350000</v>
      </c>
      <c r="E6" s="12" t="s">
        <v>5</v>
      </c>
    </row>
    <row r="7" spans="1:5" x14ac:dyDescent="0.2">
      <c r="A7" s="25">
        <v>2013</v>
      </c>
      <c r="B7" s="25" t="s">
        <v>45</v>
      </c>
      <c r="C7" s="25" t="s">
        <v>48</v>
      </c>
      <c r="D7" s="29">
        <v>350000</v>
      </c>
      <c r="E7" s="12" t="s">
        <v>5</v>
      </c>
    </row>
    <row r="8" spans="1:5" x14ac:dyDescent="0.2">
      <c r="A8" s="25">
        <v>2013</v>
      </c>
      <c r="B8" s="25" t="s">
        <v>45</v>
      </c>
      <c r="C8" s="25" t="s">
        <v>90</v>
      </c>
      <c r="D8" s="29">
        <v>968744</v>
      </c>
      <c r="E8" s="12" t="s">
        <v>5</v>
      </c>
    </row>
    <row r="9" spans="1:5" x14ac:dyDescent="0.2">
      <c r="A9" s="25">
        <v>2014</v>
      </c>
      <c r="B9" s="25" t="s">
        <v>88</v>
      </c>
      <c r="C9" s="25" t="s">
        <v>89</v>
      </c>
      <c r="D9" s="29">
        <v>225000</v>
      </c>
      <c r="E9" s="12" t="s">
        <v>5</v>
      </c>
    </row>
    <row r="10" spans="1:5" x14ac:dyDescent="0.2">
      <c r="A10" s="11">
        <v>2014</v>
      </c>
      <c r="B10" s="11" t="s">
        <v>110</v>
      </c>
      <c r="C10" s="11" t="s">
        <v>111</v>
      </c>
      <c r="D10" s="24">
        <v>810000</v>
      </c>
      <c r="E10" s="12" t="s">
        <v>5</v>
      </c>
    </row>
    <row r="11" spans="1:5" x14ac:dyDescent="0.2">
      <c r="A11" s="11">
        <v>2014</v>
      </c>
      <c r="B11" s="11" t="s">
        <v>27</v>
      </c>
      <c r="C11" s="11" t="s">
        <v>34</v>
      </c>
      <c r="D11" s="24">
        <v>299602</v>
      </c>
      <c r="E11" s="12" t="s">
        <v>5</v>
      </c>
    </row>
    <row r="12" spans="1:5" x14ac:dyDescent="0.2">
      <c r="A12" s="11">
        <v>2014</v>
      </c>
      <c r="B12" s="11" t="s">
        <v>15</v>
      </c>
      <c r="C12" s="11" t="s">
        <v>16</v>
      </c>
      <c r="D12" s="24">
        <v>380000</v>
      </c>
      <c r="E12" s="12" t="s">
        <v>5</v>
      </c>
    </row>
    <row r="13" spans="1:5" x14ac:dyDescent="0.2">
      <c r="A13" s="11">
        <v>2014</v>
      </c>
      <c r="B13" s="11" t="s">
        <v>31</v>
      </c>
      <c r="C13" s="11" t="s">
        <v>32</v>
      </c>
      <c r="D13" s="24">
        <v>860000</v>
      </c>
      <c r="E13" s="12" t="s">
        <v>5</v>
      </c>
    </row>
    <row r="14" spans="1:5" x14ac:dyDescent="0.2">
      <c r="A14" s="11">
        <v>2014</v>
      </c>
      <c r="B14" s="11" t="s">
        <v>62</v>
      </c>
      <c r="C14" s="11" t="s">
        <v>63</v>
      </c>
      <c r="D14" s="24">
        <v>283394</v>
      </c>
      <c r="E14" s="12" t="s">
        <v>5</v>
      </c>
    </row>
    <row r="15" spans="1:5" x14ac:dyDescent="0.2">
      <c r="A15" s="25">
        <v>2014</v>
      </c>
      <c r="B15" s="25" t="s">
        <v>114</v>
      </c>
      <c r="C15" s="25" t="s">
        <v>87</v>
      </c>
      <c r="D15" s="29">
        <v>14000000</v>
      </c>
      <c r="E15" s="12" t="s">
        <v>5</v>
      </c>
    </row>
    <row r="16" spans="1:5" x14ac:dyDescent="0.2">
      <c r="A16" s="25">
        <v>2014</v>
      </c>
      <c r="B16" s="25" t="s">
        <v>105</v>
      </c>
      <c r="C16" s="25" t="s">
        <v>106</v>
      </c>
      <c r="D16" s="29">
        <v>175262</v>
      </c>
      <c r="E16" s="12" t="s">
        <v>5</v>
      </c>
    </row>
    <row r="17" spans="1:5" x14ac:dyDescent="0.2">
      <c r="A17" s="25">
        <v>2013</v>
      </c>
      <c r="B17" s="25" t="s">
        <v>55</v>
      </c>
      <c r="C17" s="25" t="s">
        <v>56</v>
      </c>
      <c r="D17" s="29">
        <v>258900</v>
      </c>
      <c r="E17" s="12" t="s">
        <v>5</v>
      </c>
    </row>
    <row r="18" spans="1:5" x14ac:dyDescent="0.2">
      <c r="A18" s="25">
        <v>2014</v>
      </c>
      <c r="B18" s="25" t="s">
        <v>103</v>
      </c>
      <c r="C18" s="25" t="s">
        <v>104</v>
      </c>
      <c r="D18" s="29">
        <v>170000</v>
      </c>
      <c r="E18" s="12" t="s">
        <v>6</v>
      </c>
    </row>
    <row r="19" spans="1:5" x14ac:dyDescent="0.2">
      <c r="A19" s="25">
        <v>2014</v>
      </c>
      <c r="B19" s="25" t="s">
        <v>40</v>
      </c>
      <c r="C19" s="25" t="s">
        <v>43</v>
      </c>
      <c r="D19" s="29">
        <v>1700000</v>
      </c>
      <c r="E19" s="12" t="s">
        <v>6</v>
      </c>
    </row>
    <row r="20" spans="1:5" x14ac:dyDescent="0.2">
      <c r="A20" s="25">
        <v>2014</v>
      </c>
      <c r="B20" s="25" t="s">
        <v>40</v>
      </c>
      <c r="C20" s="25" t="s">
        <v>44</v>
      </c>
      <c r="D20" s="29">
        <v>157400</v>
      </c>
      <c r="E20" s="12" t="s">
        <v>6</v>
      </c>
    </row>
    <row r="21" spans="1:5" x14ac:dyDescent="0.2">
      <c r="A21" s="11">
        <v>2014</v>
      </c>
      <c r="B21" s="11" t="s">
        <v>64</v>
      </c>
      <c r="C21" s="11" t="s">
        <v>66</v>
      </c>
      <c r="D21" s="24">
        <v>500000</v>
      </c>
      <c r="E21" s="12" t="s">
        <v>6</v>
      </c>
    </row>
    <row r="22" spans="1:5" x14ac:dyDescent="0.2">
      <c r="A22" s="25">
        <v>2013</v>
      </c>
      <c r="B22" s="25" t="s">
        <v>58</v>
      </c>
      <c r="C22" s="25" t="s">
        <v>59</v>
      </c>
      <c r="D22" s="29">
        <v>212000</v>
      </c>
      <c r="E22" s="12" t="s">
        <v>6</v>
      </c>
    </row>
    <row r="23" spans="1:5" x14ac:dyDescent="0.2">
      <c r="A23" s="11">
        <v>2014</v>
      </c>
      <c r="B23" s="11" t="s">
        <v>19</v>
      </c>
      <c r="C23" s="11" t="s">
        <v>20</v>
      </c>
      <c r="D23" s="24">
        <v>350000</v>
      </c>
      <c r="E23" s="12" t="s">
        <v>6</v>
      </c>
    </row>
    <row r="24" spans="1:5" x14ac:dyDescent="0.2">
      <c r="A24" s="11">
        <v>2014</v>
      </c>
      <c r="B24" s="11" t="s">
        <v>85</v>
      </c>
      <c r="C24" s="11" t="s">
        <v>46</v>
      </c>
      <c r="D24" s="24">
        <v>1000000</v>
      </c>
      <c r="E24" s="12" t="s">
        <v>6</v>
      </c>
    </row>
    <row r="25" spans="1:5" x14ac:dyDescent="0.2">
      <c r="A25" s="11">
        <v>2014</v>
      </c>
      <c r="B25" s="11" t="s">
        <v>85</v>
      </c>
      <c r="C25" s="11" t="s">
        <v>90</v>
      </c>
      <c r="D25" s="30">
        <v>472965</v>
      </c>
      <c r="E25" s="31" t="s">
        <v>6</v>
      </c>
    </row>
    <row r="26" spans="1:5" x14ac:dyDescent="0.2">
      <c r="A26" s="11">
        <v>2014</v>
      </c>
      <c r="B26" s="11" t="s">
        <v>51</v>
      </c>
      <c r="C26" s="11" t="s">
        <v>52</v>
      </c>
      <c r="D26" s="24">
        <v>1096000</v>
      </c>
      <c r="E26" s="12" t="s">
        <v>6</v>
      </c>
    </row>
    <row r="27" spans="1:5" x14ac:dyDescent="0.2">
      <c r="A27" s="11">
        <v>2014</v>
      </c>
      <c r="B27" s="11" t="s">
        <v>57</v>
      </c>
      <c r="C27" s="11" t="s">
        <v>93</v>
      </c>
      <c r="D27" s="24">
        <v>176000</v>
      </c>
      <c r="E27" s="12" t="s">
        <v>6</v>
      </c>
    </row>
    <row r="28" spans="1:5" x14ac:dyDescent="0.2">
      <c r="A28" s="11">
        <v>2014</v>
      </c>
      <c r="B28" s="11" t="s">
        <v>33</v>
      </c>
      <c r="C28" s="11" t="s">
        <v>92</v>
      </c>
      <c r="D28" s="24">
        <v>600000</v>
      </c>
      <c r="E28" s="12" t="s">
        <v>6</v>
      </c>
    </row>
    <row r="29" spans="1:5" x14ac:dyDescent="0.2">
      <c r="A29" s="11">
        <v>2014</v>
      </c>
      <c r="B29" s="11" t="s">
        <v>27</v>
      </c>
      <c r="C29" s="11" t="s">
        <v>35</v>
      </c>
      <c r="D29" s="24">
        <v>151104</v>
      </c>
      <c r="E29" s="12" t="s">
        <v>6</v>
      </c>
    </row>
    <row r="30" spans="1:5" x14ac:dyDescent="0.2">
      <c r="A30" s="11">
        <v>2014</v>
      </c>
      <c r="B30" s="11" t="s">
        <v>27</v>
      </c>
      <c r="C30" s="11" t="s">
        <v>36</v>
      </c>
      <c r="D30" s="24">
        <v>644540</v>
      </c>
      <c r="E30" s="12" t="s">
        <v>6</v>
      </c>
    </row>
    <row r="31" spans="1:5" x14ac:dyDescent="0.2">
      <c r="A31" s="11">
        <v>2014</v>
      </c>
      <c r="B31" s="11" t="s">
        <v>37</v>
      </c>
      <c r="C31" s="11" t="s">
        <v>38</v>
      </c>
      <c r="D31" s="24">
        <v>1355776</v>
      </c>
      <c r="E31" s="12" t="s">
        <v>6</v>
      </c>
    </row>
    <row r="32" spans="1:5" x14ac:dyDescent="0.2">
      <c r="A32" s="11">
        <v>2014</v>
      </c>
      <c r="B32" s="11" t="s">
        <v>37</v>
      </c>
      <c r="C32" s="11" t="s">
        <v>39</v>
      </c>
      <c r="D32" s="24">
        <v>250000</v>
      </c>
      <c r="E32" s="12" t="s">
        <v>6</v>
      </c>
    </row>
    <row r="33" spans="1:6" x14ac:dyDescent="0.2">
      <c r="A33" s="11">
        <v>2014</v>
      </c>
      <c r="B33" s="11" t="s">
        <v>112</v>
      </c>
      <c r="C33" s="11" t="s">
        <v>113</v>
      </c>
      <c r="D33" s="24">
        <v>200000</v>
      </c>
      <c r="E33" s="12" t="s">
        <v>6</v>
      </c>
    </row>
    <row r="34" spans="1:6" x14ac:dyDescent="0.2">
      <c r="A34" s="11">
        <v>2014</v>
      </c>
      <c r="B34" s="11" t="s">
        <v>60</v>
      </c>
      <c r="C34" s="11" t="s">
        <v>61</v>
      </c>
      <c r="D34" s="24">
        <v>350000</v>
      </c>
      <c r="E34" s="12" t="s">
        <v>6</v>
      </c>
    </row>
    <row r="35" spans="1:6" x14ac:dyDescent="0.2">
      <c r="A35" s="11">
        <v>2014</v>
      </c>
      <c r="B35" s="11" t="s">
        <v>17</v>
      </c>
      <c r="C35" s="11" t="s">
        <v>18</v>
      </c>
      <c r="D35" s="24">
        <v>300000</v>
      </c>
      <c r="E35" s="12" t="s">
        <v>6</v>
      </c>
    </row>
    <row r="36" spans="1:6" x14ac:dyDescent="0.2">
      <c r="A36" s="11">
        <v>2014</v>
      </c>
      <c r="B36" s="11" t="s">
        <v>94</v>
      </c>
      <c r="C36" s="11" t="s">
        <v>79</v>
      </c>
      <c r="D36" s="24">
        <v>542825</v>
      </c>
      <c r="E36" s="12" t="s">
        <v>6</v>
      </c>
    </row>
    <row r="37" spans="1:6" x14ac:dyDescent="0.2">
      <c r="A37" s="11">
        <v>2014</v>
      </c>
      <c r="B37" s="11" t="s">
        <v>77</v>
      </c>
      <c r="C37" s="11" t="s">
        <v>78</v>
      </c>
      <c r="D37" s="24">
        <v>2000000</v>
      </c>
      <c r="E37" s="12" t="s">
        <v>6</v>
      </c>
    </row>
    <row r="38" spans="1:6" x14ac:dyDescent="0.2">
      <c r="A38" s="11">
        <v>2014</v>
      </c>
      <c r="B38" s="11" t="s">
        <v>77</v>
      </c>
      <c r="C38" s="11" t="s">
        <v>79</v>
      </c>
      <c r="D38" s="24">
        <v>512796</v>
      </c>
      <c r="E38" s="12" t="s">
        <v>6</v>
      </c>
    </row>
    <row r="39" spans="1:6" x14ac:dyDescent="0.2">
      <c r="A39" s="11">
        <v>2013</v>
      </c>
      <c r="B39" s="11" t="s">
        <v>80</v>
      </c>
      <c r="C39" s="11" t="s">
        <v>81</v>
      </c>
      <c r="D39" s="24">
        <v>170612</v>
      </c>
      <c r="E39" s="12" t="s">
        <v>6</v>
      </c>
    </row>
    <row r="40" spans="1:6" x14ac:dyDescent="0.2">
      <c r="A40" s="11">
        <v>2013</v>
      </c>
      <c r="B40" s="11" t="s">
        <v>80</v>
      </c>
      <c r="C40" s="11" t="s">
        <v>82</v>
      </c>
      <c r="D40" s="24">
        <v>700000</v>
      </c>
      <c r="E40" s="12" t="s">
        <v>6</v>
      </c>
    </row>
    <row r="41" spans="1:6" x14ac:dyDescent="0.2">
      <c r="A41" s="11">
        <v>2013</v>
      </c>
      <c r="B41" s="11" t="s">
        <v>80</v>
      </c>
      <c r="C41" s="11" t="s">
        <v>83</v>
      </c>
      <c r="D41" s="24">
        <v>1000000</v>
      </c>
      <c r="E41" s="12" t="s">
        <v>6</v>
      </c>
    </row>
    <row r="42" spans="1:6" x14ac:dyDescent="0.2">
      <c r="A42" s="11">
        <v>2013</v>
      </c>
      <c r="B42" s="11" t="s">
        <v>80</v>
      </c>
      <c r="C42" s="11" t="s">
        <v>84</v>
      </c>
      <c r="D42" s="24">
        <v>600000</v>
      </c>
      <c r="E42" s="12" t="s">
        <v>6</v>
      </c>
    </row>
    <row r="43" spans="1:6" x14ac:dyDescent="0.2">
      <c r="A43" s="11">
        <v>2014</v>
      </c>
      <c r="B43" s="11" t="s">
        <v>95</v>
      </c>
      <c r="C43" s="11" t="s">
        <v>96</v>
      </c>
      <c r="D43" s="24">
        <v>900000</v>
      </c>
      <c r="E43" s="12" t="s">
        <v>6</v>
      </c>
    </row>
    <row r="44" spans="1:6" x14ac:dyDescent="0.2">
      <c r="A44" s="11"/>
      <c r="B44" s="11"/>
      <c r="C44" s="11"/>
      <c r="D44" s="24"/>
      <c r="E44" s="12"/>
    </row>
    <row r="45" spans="1:6" x14ac:dyDescent="0.2">
      <c r="A45" s="25"/>
      <c r="B45" s="25"/>
      <c r="C45" s="4">
        <f>COUNT(D2:D44)</f>
        <v>42</v>
      </c>
      <c r="D45" s="5">
        <f>SUM(D2:D44)</f>
        <v>36483110</v>
      </c>
      <c r="E45" s="25"/>
    </row>
    <row r="46" spans="1:6" x14ac:dyDescent="0.2">
      <c r="A46" s="23" t="s">
        <v>7</v>
      </c>
    </row>
    <row r="47" spans="1:6" x14ac:dyDescent="0.2">
      <c r="A47" s="26" t="s">
        <v>91</v>
      </c>
      <c r="D47" s="7" t="s">
        <v>5</v>
      </c>
      <c r="E47" s="8">
        <f>COUNT(D2:D17)</f>
        <v>16</v>
      </c>
      <c r="F47" s="9">
        <f>E47/E49</f>
        <v>0.38095238095238093</v>
      </c>
    </row>
    <row r="48" spans="1:6" x14ac:dyDescent="0.2">
      <c r="D48" s="7" t="s">
        <v>6</v>
      </c>
      <c r="E48" s="27">
        <f>COUNT(D18:D44)</f>
        <v>26</v>
      </c>
      <c r="F48" s="9">
        <f>E48/E49</f>
        <v>0.61904761904761907</v>
      </c>
    </row>
    <row r="49" spans="1:6" x14ac:dyDescent="0.2">
      <c r="D49" s="7" t="s">
        <v>8</v>
      </c>
      <c r="E49" s="8">
        <f>SUM(E47:E48)</f>
        <v>42</v>
      </c>
      <c r="F49" s="9">
        <f>SUM(F47:F48)</f>
        <v>1</v>
      </c>
    </row>
    <row r="50" spans="1:6" x14ac:dyDescent="0.2">
      <c r="D50" s="7"/>
      <c r="E50" s="8"/>
      <c r="F50" s="8"/>
    </row>
    <row r="51" spans="1:6" x14ac:dyDescent="0.2">
      <c r="D51" s="7" t="s">
        <v>5</v>
      </c>
      <c r="E51" s="10">
        <f>SUM(D2:D17)</f>
        <v>20371092</v>
      </c>
      <c r="F51" s="9">
        <f>E51/E53</f>
        <v>0.55837048979651127</v>
      </c>
    </row>
    <row r="52" spans="1:6" x14ac:dyDescent="0.2">
      <c r="D52" s="7" t="s">
        <v>6</v>
      </c>
      <c r="E52" s="10">
        <f>SUM(D18:D44)</f>
        <v>16112018</v>
      </c>
      <c r="F52" s="9">
        <f>E52/E53</f>
        <v>0.44162951020348867</v>
      </c>
    </row>
    <row r="53" spans="1:6" x14ac:dyDescent="0.2">
      <c r="D53" s="7" t="s">
        <v>8</v>
      </c>
      <c r="E53" s="10">
        <f>SUM(E51:E52)</f>
        <v>36483110</v>
      </c>
      <c r="F53" s="9">
        <f>SUM(F51:F52)</f>
        <v>1</v>
      </c>
    </row>
    <row r="56" spans="1:6" x14ac:dyDescent="0.2">
      <c r="A56" s="1" t="s">
        <v>0</v>
      </c>
      <c r="B56" s="1" t="s">
        <v>1</v>
      </c>
      <c r="C56" s="1" t="s">
        <v>13</v>
      </c>
      <c r="D56" s="2" t="s">
        <v>3</v>
      </c>
      <c r="E56" s="2" t="s">
        <v>4</v>
      </c>
    </row>
    <row r="57" spans="1:6" x14ac:dyDescent="0.2">
      <c r="A57" s="11">
        <v>2013</v>
      </c>
      <c r="B57" s="11" t="s">
        <v>85</v>
      </c>
      <c r="C57" s="11" t="s">
        <v>86</v>
      </c>
      <c r="D57" s="30">
        <v>357811</v>
      </c>
      <c r="E57" s="31" t="s">
        <v>5</v>
      </c>
    </row>
    <row r="58" spans="1:6" x14ac:dyDescent="0.2">
      <c r="A58" s="11">
        <v>2014</v>
      </c>
      <c r="B58" s="11" t="s">
        <v>45</v>
      </c>
      <c r="C58" s="11" t="s">
        <v>90</v>
      </c>
      <c r="D58" s="30">
        <v>999000</v>
      </c>
      <c r="E58" s="31" t="s">
        <v>6</v>
      </c>
    </row>
    <row r="59" spans="1:6" x14ac:dyDescent="0.2">
      <c r="A59" s="25"/>
      <c r="B59" s="25"/>
      <c r="C59" s="4">
        <f>COUNT(D57:D58)</f>
        <v>2</v>
      </c>
      <c r="D59" s="5">
        <f>SUM(D57:D58)</f>
        <v>1356811</v>
      </c>
      <c r="E59" s="25"/>
    </row>
    <row r="60" spans="1:6" x14ac:dyDescent="0.2">
      <c r="A60" s="23" t="s">
        <v>7</v>
      </c>
    </row>
    <row r="61" spans="1:6" x14ac:dyDescent="0.2">
      <c r="A61" s="26"/>
      <c r="D61" s="7" t="s">
        <v>5</v>
      </c>
      <c r="E61" s="8">
        <f>COUNT(D57:D57)</f>
        <v>1</v>
      </c>
      <c r="F61" s="9">
        <f>E61/E63</f>
        <v>0.5</v>
      </c>
    </row>
    <row r="62" spans="1:6" x14ac:dyDescent="0.2">
      <c r="D62" s="7" t="s">
        <v>6</v>
      </c>
      <c r="E62" s="8">
        <f>COUNT(D58:D58)</f>
        <v>1</v>
      </c>
      <c r="F62" s="9">
        <f>E62/E63</f>
        <v>0.5</v>
      </c>
    </row>
    <row r="63" spans="1:6" x14ac:dyDescent="0.2">
      <c r="D63" s="7" t="s">
        <v>8</v>
      </c>
      <c r="E63" s="8">
        <f>SUM(E61:E62)</f>
        <v>2</v>
      </c>
      <c r="F63" s="9">
        <f>SUM(F61:F62)</f>
        <v>1</v>
      </c>
    </row>
    <row r="64" spans="1:6" x14ac:dyDescent="0.2">
      <c r="D64" s="7"/>
      <c r="E64" s="8"/>
      <c r="F64" s="8"/>
    </row>
    <row r="65" spans="4:6" x14ac:dyDescent="0.2">
      <c r="D65" s="7" t="s">
        <v>5</v>
      </c>
      <c r="E65" s="10">
        <f>SUM(D57:D57)</f>
        <v>357811</v>
      </c>
      <c r="F65" s="9">
        <f>E65/E67</f>
        <v>0.26371469570927714</v>
      </c>
    </row>
    <row r="66" spans="4:6" x14ac:dyDescent="0.2">
      <c r="D66" s="7" t="s">
        <v>6</v>
      </c>
      <c r="E66" s="10">
        <f>SUM(D58)</f>
        <v>999000</v>
      </c>
      <c r="F66" s="9">
        <f>E66/E67</f>
        <v>0.73628530429072292</v>
      </c>
    </row>
    <row r="67" spans="4:6" x14ac:dyDescent="0.2">
      <c r="D67" s="7" t="s">
        <v>8</v>
      </c>
      <c r="E67" s="10">
        <f>SUM(E65:E66)</f>
        <v>1356811</v>
      </c>
      <c r="F67" s="9">
        <f>SUM(F65:F66)</f>
        <v>1</v>
      </c>
    </row>
  </sheetData>
  <pageMargins left="0.7" right="0.7" top="0.75" bottom="0.75" header="0.3" footer="0.3"/>
  <pageSetup scale="60" fitToWidth="0" orientation="landscape" r:id="rId1"/>
  <headerFooter>
    <oddHeader>&amp;C&amp;"Arial,Bold"&amp;12Summary of 2012 Non-JOBZ Business and Financial Assistance Agreements Reported by Government Agencies in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19" workbookViewId="0">
      <selection activeCell="B16" sqref="B16"/>
    </sheetView>
  </sheetViews>
  <sheetFormatPr defaultRowHeight="14.5" x14ac:dyDescent="0.35"/>
  <cols>
    <col min="1" max="1" width="12.453125" bestFit="1" customWidth="1"/>
    <col min="2" max="2" width="23.1796875" bestFit="1" customWidth="1"/>
    <col min="3" max="3" width="48.54296875" bestFit="1" customWidth="1"/>
    <col min="4" max="4" width="14.453125" bestFit="1" customWidth="1"/>
    <col min="5" max="5" width="13.1796875" bestFit="1" customWidth="1"/>
    <col min="6" max="6" width="12.54296875" bestFit="1" customWidth="1"/>
    <col min="7" max="7" width="17" bestFit="1" customWidth="1"/>
  </cols>
  <sheetData>
    <row r="1" spans="1:7" x14ac:dyDescent="0.25">
      <c r="A1" s="4" t="s">
        <v>0</v>
      </c>
      <c r="B1" s="4" t="s">
        <v>1</v>
      </c>
      <c r="C1" s="4" t="s">
        <v>9</v>
      </c>
      <c r="D1" s="4" t="s">
        <v>10</v>
      </c>
      <c r="E1" s="4" t="s">
        <v>11</v>
      </c>
      <c r="F1" s="13" t="s">
        <v>12</v>
      </c>
      <c r="G1" s="21" t="s">
        <v>14</v>
      </c>
    </row>
    <row r="2" spans="1:7" x14ac:dyDescent="0.25">
      <c r="A2" s="16">
        <v>2013</v>
      </c>
      <c r="B2" s="16" t="s">
        <v>40</v>
      </c>
      <c r="C2" s="16" t="s">
        <v>41</v>
      </c>
      <c r="D2" s="17" t="s">
        <v>5</v>
      </c>
      <c r="E2" s="18">
        <v>149900</v>
      </c>
      <c r="F2" s="19">
        <v>1963944</v>
      </c>
      <c r="G2" s="20">
        <f t="shared" ref="G2:G24" si="0">E2/F2</f>
        <v>7.6326005222144833E-2</v>
      </c>
    </row>
    <row r="3" spans="1:7" x14ac:dyDescent="0.25">
      <c r="A3" s="16">
        <v>2013</v>
      </c>
      <c r="B3" s="16" t="s">
        <v>40</v>
      </c>
      <c r="C3" s="16" t="s">
        <v>42</v>
      </c>
      <c r="D3" s="17" t="s">
        <v>5</v>
      </c>
      <c r="E3" s="18">
        <v>149100</v>
      </c>
      <c r="F3" s="19">
        <v>702850</v>
      </c>
      <c r="G3" s="20">
        <f t="shared" si="0"/>
        <v>0.21213630219819307</v>
      </c>
    </row>
    <row r="4" spans="1:7" x14ac:dyDescent="0.25">
      <c r="A4" s="16">
        <v>2014</v>
      </c>
      <c r="B4" s="16" t="s">
        <v>72</v>
      </c>
      <c r="C4" s="16" t="s">
        <v>73</v>
      </c>
      <c r="D4" s="17" t="s">
        <v>5</v>
      </c>
      <c r="E4" s="18">
        <v>31836</v>
      </c>
      <c r="F4" s="19">
        <v>800000</v>
      </c>
      <c r="G4" s="20">
        <f>E4/F4</f>
        <v>3.9794999999999997E-2</v>
      </c>
    </row>
    <row r="5" spans="1:7" x14ac:dyDescent="0.25">
      <c r="A5" s="16">
        <v>2014</v>
      </c>
      <c r="B5" s="16" t="s">
        <v>58</v>
      </c>
      <c r="C5" s="16" t="s">
        <v>100</v>
      </c>
      <c r="D5" s="17" t="s">
        <v>5</v>
      </c>
      <c r="E5" s="18">
        <v>125000</v>
      </c>
      <c r="F5" s="19">
        <v>525000</v>
      </c>
      <c r="G5" s="20">
        <f>E5/F5</f>
        <v>0.23809523809523808</v>
      </c>
    </row>
    <row r="6" spans="1:7" x14ac:dyDescent="0.25">
      <c r="A6" s="16">
        <v>2014</v>
      </c>
      <c r="B6" s="16" t="s">
        <v>51</v>
      </c>
      <c r="C6" s="16" t="s">
        <v>54</v>
      </c>
      <c r="D6" s="17" t="s">
        <v>5</v>
      </c>
      <c r="E6" s="18">
        <v>122000</v>
      </c>
      <c r="F6" s="19">
        <v>370000</v>
      </c>
      <c r="G6" s="20">
        <f t="shared" si="0"/>
        <v>0.32972972972972975</v>
      </c>
    </row>
    <row r="7" spans="1:7" x14ac:dyDescent="0.25">
      <c r="A7" s="16">
        <v>2014</v>
      </c>
      <c r="B7" s="16" t="s">
        <v>51</v>
      </c>
      <c r="C7" s="16" t="s">
        <v>53</v>
      </c>
      <c r="D7" s="17" t="s">
        <v>5</v>
      </c>
      <c r="E7" s="18">
        <v>150000</v>
      </c>
      <c r="F7" s="19">
        <v>450000</v>
      </c>
      <c r="G7" s="20">
        <f t="shared" ref="G7" si="1">E7/F7</f>
        <v>0.33333333333333331</v>
      </c>
    </row>
    <row r="8" spans="1:7" x14ac:dyDescent="0.25">
      <c r="A8" s="16">
        <v>2013</v>
      </c>
      <c r="B8" s="16" t="s">
        <v>49</v>
      </c>
      <c r="C8" s="16" t="s">
        <v>50</v>
      </c>
      <c r="D8" s="17" t="s">
        <v>5</v>
      </c>
      <c r="E8" s="18">
        <v>105252</v>
      </c>
      <c r="F8" s="19">
        <v>293034</v>
      </c>
      <c r="G8" s="20">
        <f t="shared" ref="G8:G11" si="2">E8/F8</f>
        <v>0.35918016339400888</v>
      </c>
    </row>
    <row r="9" spans="1:7" x14ac:dyDescent="0.25">
      <c r="A9" s="16">
        <v>2014</v>
      </c>
      <c r="B9" s="16" t="s">
        <v>27</v>
      </c>
      <c r="C9" s="16" t="s">
        <v>28</v>
      </c>
      <c r="D9" s="17" t="s">
        <v>5</v>
      </c>
      <c r="E9" s="18">
        <v>139051</v>
      </c>
      <c r="F9" s="19">
        <v>730000</v>
      </c>
      <c r="G9" s="20">
        <f>E9/F9</f>
        <v>0.19048082191780821</v>
      </c>
    </row>
    <row r="10" spans="1:7" x14ac:dyDescent="0.25">
      <c r="A10" s="16">
        <v>2014</v>
      </c>
      <c r="B10" s="16" t="s">
        <v>62</v>
      </c>
      <c r="C10" s="16" t="s">
        <v>107</v>
      </c>
      <c r="D10" s="17" t="s">
        <v>5</v>
      </c>
      <c r="E10" s="18">
        <v>50000</v>
      </c>
      <c r="F10" s="19">
        <v>360000</v>
      </c>
      <c r="G10" s="20">
        <f>E10/F10</f>
        <v>0.1388888888888889</v>
      </c>
    </row>
    <row r="11" spans="1:7" x14ac:dyDescent="0.25">
      <c r="A11" s="16">
        <v>2013</v>
      </c>
      <c r="B11" s="16" t="s">
        <v>74</v>
      </c>
      <c r="C11" s="16" t="s">
        <v>75</v>
      </c>
      <c r="D11" s="17" t="s">
        <v>5</v>
      </c>
      <c r="E11" s="18">
        <v>40000</v>
      </c>
      <c r="F11" s="19">
        <v>694478</v>
      </c>
      <c r="G11" s="20">
        <f t="shared" si="2"/>
        <v>5.7597216902479272E-2</v>
      </c>
    </row>
    <row r="12" spans="1:7" x14ac:dyDescent="0.25">
      <c r="A12" s="16">
        <v>2014</v>
      </c>
      <c r="B12" s="16" t="s">
        <v>23</v>
      </c>
      <c r="C12" s="16" t="s">
        <v>70</v>
      </c>
      <c r="D12" s="17" t="s">
        <v>5</v>
      </c>
      <c r="E12" s="18">
        <v>110000</v>
      </c>
      <c r="F12" s="19">
        <v>10216000</v>
      </c>
      <c r="G12" s="20">
        <f>E12/F12</f>
        <v>1.076742364917776E-2</v>
      </c>
    </row>
    <row r="13" spans="1:7" x14ac:dyDescent="0.25">
      <c r="A13" s="16">
        <v>2014</v>
      </c>
      <c r="B13" s="16" t="s">
        <v>23</v>
      </c>
      <c r="C13" s="16" t="s">
        <v>21</v>
      </c>
      <c r="D13" s="17" t="s">
        <v>5</v>
      </c>
      <c r="E13" s="18">
        <v>107500</v>
      </c>
      <c r="F13" s="19">
        <v>610750</v>
      </c>
      <c r="G13" s="20">
        <f>E13/F13</f>
        <v>0.17601309864920181</v>
      </c>
    </row>
    <row r="14" spans="1:7" x14ac:dyDescent="0.25">
      <c r="A14" s="3">
        <v>2014</v>
      </c>
      <c r="B14" s="3" t="s">
        <v>108</v>
      </c>
      <c r="C14" s="3" t="s">
        <v>109</v>
      </c>
      <c r="D14" s="32" t="s">
        <v>5</v>
      </c>
      <c r="E14" s="33">
        <v>130790</v>
      </c>
      <c r="F14" s="33">
        <v>3033790</v>
      </c>
      <c r="G14" s="20">
        <f>E14/F14</f>
        <v>4.3111092066359241E-2</v>
      </c>
    </row>
    <row r="15" spans="1:7" x14ac:dyDescent="0.25">
      <c r="A15" s="16">
        <v>2013</v>
      </c>
      <c r="B15" s="16" t="s">
        <v>55</v>
      </c>
      <c r="C15" s="16" t="s">
        <v>71</v>
      </c>
      <c r="D15" s="17" t="s">
        <v>5</v>
      </c>
      <c r="E15" s="18">
        <v>90000</v>
      </c>
      <c r="F15" s="19">
        <v>410000</v>
      </c>
      <c r="G15" s="20">
        <f t="shared" si="0"/>
        <v>0.21951219512195122</v>
      </c>
    </row>
    <row r="16" spans="1:7" x14ac:dyDescent="0.25">
      <c r="A16" s="16">
        <v>2014</v>
      </c>
      <c r="B16" s="16" t="s">
        <v>22</v>
      </c>
      <c r="C16" s="16" t="s">
        <v>24</v>
      </c>
      <c r="D16" s="17" t="s">
        <v>6</v>
      </c>
      <c r="E16" s="18">
        <v>90000</v>
      </c>
      <c r="F16" s="19">
        <v>300000</v>
      </c>
      <c r="G16" s="20">
        <f t="shared" si="0"/>
        <v>0.3</v>
      </c>
    </row>
    <row r="17" spans="1:7" x14ac:dyDescent="0.25">
      <c r="A17" s="16">
        <v>2014</v>
      </c>
      <c r="B17" s="16" t="s">
        <v>72</v>
      </c>
      <c r="C17" s="16" t="s">
        <v>76</v>
      </c>
      <c r="D17" s="17" t="s">
        <v>6</v>
      </c>
      <c r="E17" s="18">
        <v>80000</v>
      </c>
      <c r="F17" s="19">
        <v>1950000</v>
      </c>
      <c r="G17" s="20">
        <f t="shared" ref="G17:G19" si="3">E17/F17</f>
        <v>4.1025641025641026E-2</v>
      </c>
    </row>
    <row r="18" spans="1:7" x14ac:dyDescent="0.25">
      <c r="A18" s="16">
        <v>2014</v>
      </c>
      <c r="B18" s="16" t="s">
        <v>58</v>
      </c>
      <c r="C18" s="16" t="s">
        <v>98</v>
      </c>
      <c r="D18" s="17" t="s">
        <v>6</v>
      </c>
      <c r="E18" s="18">
        <v>105702</v>
      </c>
      <c r="F18" s="19">
        <v>220000</v>
      </c>
      <c r="G18" s="20">
        <f t="shared" si="3"/>
        <v>0.48046363636363637</v>
      </c>
    </row>
    <row r="19" spans="1:7" x14ac:dyDescent="0.25">
      <c r="A19" s="16">
        <v>2014</v>
      </c>
      <c r="B19" s="16" t="s">
        <v>58</v>
      </c>
      <c r="C19" s="16" t="s">
        <v>99</v>
      </c>
      <c r="D19" s="17" t="s">
        <v>6</v>
      </c>
      <c r="E19" s="18">
        <v>112000</v>
      </c>
      <c r="F19" s="19">
        <v>220000</v>
      </c>
      <c r="G19" s="20">
        <f t="shared" si="3"/>
        <v>0.50909090909090904</v>
      </c>
    </row>
    <row r="20" spans="1:7" x14ac:dyDescent="0.25">
      <c r="A20" s="16">
        <v>2014</v>
      </c>
      <c r="B20" s="16" t="s">
        <v>60</v>
      </c>
      <c r="C20" s="16" t="s">
        <v>97</v>
      </c>
      <c r="D20" s="17" t="s">
        <v>6</v>
      </c>
      <c r="E20" s="18">
        <v>59392</v>
      </c>
      <c r="F20" s="19">
        <v>709392</v>
      </c>
      <c r="G20" s="20">
        <f t="shared" si="0"/>
        <v>8.3722398899339148E-2</v>
      </c>
    </row>
    <row r="21" spans="1:7" x14ac:dyDescent="0.25">
      <c r="A21" s="16">
        <v>2013</v>
      </c>
      <c r="B21" s="16" t="s">
        <v>25</v>
      </c>
      <c r="C21" s="16" t="s">
        <v>26</v>
      </c>
      <c r="D21" s="17" t="s">
        <v>6</v>
      </c>
      <c r="E21" s="18">
        <v>52101</v>
      </c>
      <c r="F21" s="19">
        <v>507101</v>
      </c>
      <c r="G21" s="20">
        <f t="shared" si="0"/>
        <v>0.10274284609969217</v>
      </c>
    </row>
    <row r="22" spans="1:7" x14ac:dyDescent="0.25">
      <c r="A22" s="16">
        <v>2014</v>
      </c>
      <c r="B22" s="16" t="s">
        <v>101</v>
      </c>
      <c r="C22" s="16" t="s">
        <v>102</v>
      </c>
      <c r="D22" s="17" t="s">
        <v>6</v>
      </c>
      <c r="E22" s="18">
        <v>149000</v>
      </c>
      <c r="F22" s="19">
        <v>523500</v>
      </c>
      <c r="G22" s="20">
        <f t="shared" si="0"/>
        <v>0.28462273161413565</v>
      </c>
    </row>
    <row r="23" spans="1:7" x14ac:dyDescent="0.25">
      <c r="A23" s="16">
        <v>2014</v>
      </c>
      <c r="B23" s="16" t="s">
        <v>23</v>
      </c>
      <c r="C23" s="16" t="s">
        <v>69</v>
      </c>
      <c r="D23" s="17" t="s">
        <v>6</v>
      </c>
      <c r="E23" s="18">
        <v>79017</v>
      </c>
      <c r="F23" s="19">
        <v>748267</v>
      </c>
      <c r="G23" s="20">
        <f t="shared" si="0"/>
        <v>0.10560000641482252</v>
      </c>
    </row>
    <row r="24" spans="1:7" x14ac:dyDescent="0.25">
      <c r="A24" s="16">
        <v>2013</v>
      </c>
      <c r="B24" s="16" t="s">
        <v>67</v>
      </c>
      <c r="C24" s="16" t="s">
        <v>68</v>
      </c>
      <c r="D24" s="17" t="s">
        <v>6</v>
      </c>
      <c r="E24" s="18">
        <v>80000</v>
      </c>
      <c r="F24" s="19">
        <v>630000</v>
      </c>
      <c r="G24" s="20">
        <f t="shared" si="0"/>
        <v>0.12698412698412698</v>
      </c>
    </row>
    <row r="25" spans="1:7" x14ac:dyDescent="0.25">
      <c r="A25" s="3"/>
      <c r="B25" s="3"/>
      <c r="C25" s="3"/>
      <c r="D25" s="4">
        <f>COUNT(F2:F24)</f>
        <v>23</v>
      </c>
      <c r="E25" s="5">
        <f>SUM(E2:E24)</f>
        <v>2307641</v>
      </c>
      <c r="F25" s="5">
        <f>SUM(F2:F24)</f>
        <v>26968106</v>
      </c>
      <c r="G25" s="22">
        <f>AVERAGE(G16:G24)</f>
        <v>0.22602803294358922</v>
      </c>
    </row>
    <row r="26" spans="1:7" x14ac:dyDescent="0.25">
      <c r="A26" s="6" t="s">
        <v>7</v>
      </c>
    </row>
    <row r="27" spans="1:7" x14ac:dyDescent="0.25">
      <c r="A27" s="6"/>
    </row>
    <row r="28" spans="1:7" x14ac:dyDescent="0.25">
      <c r="C28" s="4" t="s">
        <v>4</v>
      </c>
      <c r="D28" s="4" t="s">
        <v>5</v>
      </c>
      <c r="E28" s="4">
        <f>COUNT(E2:E15)</f>
        <v>14</v>
      </c>
      <c r="F28" s="14">
        <f>E28/E30</f>
        <v>0.60869565217391308</v>
      </c>
    </row>
    <row r="29" spans="1:7" x14ac:dyDescent="0.25">
      <c r="C29" s="8"/>
      <c r="D29" s="4" t="s">
        <v>6</v>
      </c>
      <c r="E29" s="28">
        <f>COUNT(E16:E24)</f>
        <v>9</v>
      </c>
      <c r="F29" s="14">
        <f>E29/E30</f>
        <v>0.39130434782608697</v>
      </c>
    </row>
    <row r="30" spans="1:7" x14ac:dyDescent="0.25">
      <c r="C30" s="8"/>
      <c r="D30" s="4" t="s">
        <v>8</v>
      </c>
      <c r="E30" s="4">
        <f>SUM(E28:E29)</f>
        <v>23</v>
      </c>
      <c r="F30" s="14">
        <f>SUM(F28:F29)</f>
        <v>1</v>
      </c>
    </row>
    <row r="31" spans="1:7" x14ac:dyDescent="0.25">
      <c r="D31" s="15"/>
      <c r="E31" s="15"/>
      <c r="F31" s="15"/>
    </row>
    <row r="32" spans="1:7" x14ac:dyDescent="0.25">
      <c r="D32" s="15"/>
      <c r="E32" s="15"/>
      <c r="F32" s="15"/>
    </row>
    <row r="33" spans="3:6" x14ac:dyDescent="0.25">
      <c r="C33" s="4" t="s">
        <v>11</v>
      </c>
      <c r="D33" s="4" t="s">
        <v>5</v>
      </c>
      <c r="E33" s="5">
        <f>SUM(E2:E15)</f>
        <v>1500429</v>
      </c>
      <c r="F33" s="14">
        <f>E33/E35</f>
        <v>0.65020035612125104</v>
      </c>
    </row>
    <row r="34" spans="3:6" x14ac:dyDescent="0.25">
      <c r="C34" s="8"/>
      <c r="D34" s="4" t="s">
        <v>6</v>
      </c>
      <c r="E34" s="5">
        <f>SUM(E16:E24)</f>
        <v>807212</v>
      </c>
      <c r="F34" s="14">
        <f>E34/E35</f>
        <v>0.3497996438787489</v>
      </c>
    </row>
    <row r="35" spans="3:6" x14ac:dyDescent="0.25">
      <c r="C35" s="8"/>
      <c r="D35" s="4" t="s">
        <v>8</v>
      </c>
      <c r="E35" s="5">
        <f>SUM(E33:E34)</f>
        <v>2307641</v>
      </c>
      <c r="F35" s="14">
        <f>SUM(F33:F34)</f>
        <v>1</v>
      </c>
    </row>
    <row r="38" spans="3:6" x14ac:dyDescent="0.25">
      <c r="C38" s="4" t="s">
        <v>12</v>
      </c>
      <c r="D38" s="4" t="s">
        <v>5</v>
      </c>
      <c r="E38" s="5">
        <f>SUM(F2:F15)</f>
        <v>21159846</v>
      </c>
      <c r="F38" s="14">
        <f>E38/E40</f>
        <v>0.78462484536363064</v>
      </c>
    </row>
    <row r="39" spans="3:6" x14ac:dyDescent="0.25">
      <c r="C39" s="8"/>
      <c r="D39" s="4" t="s">
        <v>6</v>
      </c>
      <c r="E39" s="5">
        <f>SUM(F16:F24)</f>
        <v>5808260</v>
      </c>
      <c r="F39" s="14">
        <f>E39/E40</f>
        <v>0.21537515463636936</v>
      </c>
    </row>
    <row r="40" spans="3:6" x14ac:dyDescent="0.25">
      <c r="C40" s="8"/>
      <c r="D40" s="4" t="s">
        <v>8</v>
      </c>
      <c r="E40" s="5">
        <f>SUM(E38:E39)</f>
        <v>26968106</v>
      </c>
      <c r="F40" s="14">
        <f>SUM(F38:F39)</f>
        <v>1</v>
      </c>
    </row>
  </sheetData>
  <pageMargins left="0.7" right="0.7" top="0.75" bottom="0.75" header="0.3" footer="0.3"/>
  <pageSetup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MBAF</vt:lpstr>
      <vt:lpstr>MFAF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Marietta Olsen</cp:lastModifiedBy>
  <cp:lastPrinted>2014-11-14T14:55:49Z</cp:lastPrinted>
  <dcterms:created xsi:type="dcterms:W3CDTF">2012-02-29T21:43:47Z</dcterms:created>
  <dcterms:modified xsi:type="dcterms:W3CDTF">2014-11-19T16:15:01Z</dcterms:modified>
</cp:coreProperties>
</file>