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16 MBAF\"/>
    </mc:Choice>
  </mc:AlternateContent>
  <bookViews>
    <workbookView xWindow="720" yWindow="2520" windowWidth="17955" windowHeight="9375"/>
  </bookViews>
  <sheets>
    <sheet name="Appendix D 2013 MBAF" sheetId="1" r:id="rId1"/>
    <sheet name="Appendix D 2013 MFAF" sheetId="2" r:id="rId2"/>
  </sheets>
  <calcPr calcId="152511"/>
</workbook>
</file>

<file path=xl/calcChain.xml><?xml version="1.0" encoding="utf-8"?>
<calcChain xmlns="http://schemas.openxmlformats.org/spreadsheetml/2006/main">
  <c r="E36" i="1" l="1"/>
  <c r="E35" i="1"/>
  <c r="E32" i="1"/>
  <c r="E31" i="1"/>
  <c r="D15" i="2" l="1"/>
  <c r="F15" i="2"/>
  <c r="E15" i="2"/>
  <c r="E28" i="2"/>
  <c r="E23" i="2"/>
  <c r="E18" i="2"/>
  <c r="G2" i="2"/>
  <c r="G7" i="2" l="1"/>
  <c r="G10" i="2" l="1"/>
  <c r="G9" i="2"/>
  <c r="D28" i="1" l="1"/>
  <c r="C28" i="1"/>
  <c r="E29" i="2" l="1"/>
  <c r="E24" i="2"/>
  <c r="E19" i="2"/>
  <c r="E51" i="1" l="1"/>
  <c r="E47" i="1"/>
  <c r="G8" i="2" l="1"/>
  <c r="G5" i="2" l="1"/>
  <c r="G14" i="2" l="1"/>
  <c r="G6" i="2"/>
  <c r="G13" i="2"/>
  <c r="G12" i="2"/>
  <c r="G11" i="2"/>
  <c r="G3" i="2"/>
  <c r="G4" i="2"/>
  <c r="G15" i="2" l="1"/>
  <c r="D43" i="1" l="1"/>
  <c r="C43" i="1"/>
  <c r="E52" i="1" l="1"/>
  <c r="F50" i="1" s="1"/>
  <c r="E48" i="1"/>
  <c r="F46" i="1" l="1"/>
  <c r="F47" i="1"/>
  <c r="F51" i="1"/>
  <c r="F52" i="1" s="1"/>
  <c r="F48" i="1" l="1"/>
  <c r="E25" i="2" l="1"/>
  <c r="F24" i="2" s="1"/>
  <c r="E20" i="2"/>
  <c r="F19" i="2" s="1"/>
  <c r="E30" i="2"/>
  <c r="F29" i="2" s="1"/>
  <c r="F28" i="2" l="1"/>
  <c r="F30" i="2" s="1"/>
  <c r="F18" i="2"/>
  <c r="F20" i="2" s="1"/>
  <c r="F23" i="2"/>
  <c r="F25" i="2" s="1"/>
  <c r="E37" i="1" l="1"/>
  <c r="F35" i="1" s="1"/>
  <c r="E33" i="1"/>
  <c r="F32" i="1" s="1"/>
  <c r="F36" i="1" l="1"/>
  <c r="F37" i="1" s="1"/>
  <c r="F31" i="1"/>
  <c r="F33" i="1" s="1"/>
</calcChain>
</file>

<file path=xl/sharedStrings.xml><?xml version="1.0" encoding="utf-8"?>
<sst xmlns="http://schemas.openxmlformats.org/spreadsheetml/2006/main" count="176" uniqueCount="89">
  <si>
    <t>Report Year*</t>
  </si>
  <si>
    <t>Grantor Name</t>
  </si>
  <si>
    <t>Total Dollar</t>
  </si>
  <si>
    <t>Goals Achieved</t>
  </si>
  <si>
    <t>Yes</t>
  </si>
  <si>
    <t>No</t>
  </si>
  <si>
    <t>* Note:  Report year indicates the year the latest report received by DEED from the grantor.</t>
  </si>
  <si>
    <t>Total</t>
  </si>
  <si>
    <t>Goal Achieved</t>
  </si>
  <si>
    <t>Public Percentage</t>
  </si>
  <si>
    <t>Sherburne County</t>
  </si>
  <si>
    <t>Inline Packaging LLC</t>
  </si>
  <si>
    <t>UMA Properties</t>
  </si>
  <si>
    <t>Cottonwood, City of</t>
  </si>
  <si>
    <t>EH Properties LLC</t>
  </si>
  <si>
    <t>Elk River, City of</t>
  </si>
  <si>
    <t>Provo Enterprise Alliance Machine</t>
  </si>
  <si>
    <t>Jackson, City of</t>
  </si>
  <si>
    <t>FCA Co-op</t>
  </si>
  <si>
    <t>Shakopee, City of</t>
  </si>
  <si>
    <t>Rosemount Inc</t>
  </si>
  <si>
    <t>Scott County</t>
  </si>
  <si>
    <t>Marshall, City of</t>
  </si>
  <si>
    <t>Running Supply</t>
  </si>
  <si>
    <t>Beverage Wholesalers Inc</t>
  </si>
  <si>
    <t>Wyoming, City of</t>
  </si>
  <si>
    <t>Polaris Industries Inc</t>
  </si>
  <si>
    <t>Brooklyn Park EDA</t>
  </si>
  <si>
    <t>Gyrus ACMI Inc</t>
  </si>
  <si>
    <t>Rushford, City of</t>
  </si>
  <si>
    <t>Loken's Rushford Inn</t>
  </si>
  <si>
    <t>Mankato, City of</t>
  </si>
  <si>
    <t>Imperial Plastics Inc</t>
  </si>
  <si>
    <t>Cokato, City of</t>
  </si>
  <si>
    <t>Cow Girl Tuff</t>
  </si>
  <si>
    <t>South St Paul HRA</t>
  </si>
  <si>
    <t>TEM Properties LLC</t>
  </si>
  <si>
    <t>Cloquet, City of</t>
  </si>
  <si>
    <t>Pioneer Recovery Center LLC</t>
  </si>
  <si>
    <t>St. Cloud, City of</t>
  </si>
  <si>
    <t>New Flyer America Inc</t>
  </si>
  <si>
    <t>Stearns County HRA</t>
  </si>
  <si>
    <t>New Flyer of America Inc</t>
  </si>
  <si>
    <t>White Bear Township EDA</t>
  </si>
  <si>
    <t>Water Gremlin Company</t>
  </si>
  <si>
    <t>Albertville, City of</t>
  </si>
  <si>
    <t>Fraser Building LP</t>
  </si>
  <si>
    <t>Rushford Hypersonic LLC</t>
  </si>
  <si>
    <t>Jessie Street Java LLC</t>
  </si>
  <si>
    <t>Albany, City of</t>
  </si>
  <si>
    <t>Spychala Real Estate LLC</t>
  </si>
  <si>
    <t>8th Street Rentals LLC</t>
  </si>
  <si>
    <t>Holdingford, City of</t>
  </si>
  <si>
    <t>Two Rivers Enterprises</t>
  </si>
  <si>
    <t>Andover, City of</t>
  </si>
  <si>
    <t>Measurement Specialties Inc</t>
  </si>
  <si>
    <t>Duluth, City of</t>
  </si>
  <si>
    <t>Blumberg 1831 LLC</t>
  </si>
  <si>
    <t>Duluth EDA</t>
  </si>
  <si>
    <t>HDPE Supply</t>
  </si>
  <si>
    <t>Lake Elmo, City of</t>
  </si>
  <si>
    <t>Valley Cartage</t>
  </si>
  <si>
    <t>Cass County</t>
  </si>
  <si>
    <t>Reed Family Outdoor Outfitters</t>
  </si>
  <si>
    <t>Willmar, City of</t>
  </si>
  <si>
    <t>Torgerson Properties</t>
  </si>
  <si>
    <t>St. Paul Port Authority</t>
  </si>
  <si>
    <t>IAF Beacon II  LLC</t>
  </si>
  <si>
    <t>Bloomington, City of</t>
  </si>
  <si>
    <t>The Toro Company</t>
  </si>
  <si>
    <t>Hawley, City of</t>
  </si>
  <si>
    <t>Cretex Concrete Products Inc</t>
  </si>
  <si>
    <t>Moorhead, City of</t>
  </si>
  <si>
    <t>RRBD, LLC dba Microtel Inn &amp; Suites</t>
  </si>
  <si>
    <t>Casey's Retail Company dba Casey's General Store</t>
  </si>
  <si>
    <t>Mill Creek Inc dba Mill Creek Custom Cabinets</t>
  </si>
  <si>
    <t>New Ulm, City of</t>
  </si>
  <si>
    <t>PC Properties LLC</t>
  </si>
  <si>
    <t>Luverne, City of</t>
  </si>
  <si>
    <t>Herman Motor Company</t>
  </si>
  <si>
    <t>Brandon, City of</t>
  </si>
  <si>
    <t>VSC Partners I LLC</t>
  </si>
  <si>
    <t>Blank</t>
  </si>
  <si>
    <t>Project Goals Achieved</t>
  </si>
  <si>
    <t>Total Dollar Value Project Goals Achieved</t>
  </si>
  <si>
    <t>Summary of 2013 Non-JOBZ Financial Assistance Agreements Reported in 2016</t>
  </si>
  <si>
    <t>Recipient</t>
  </si>
  <si>
    <t>Total Project Budget (All Public and Private Sources) Goals Achieved</t>
  </si>
  <si>
    <t>Total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</si>
</sst>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4" fillId="0" borderId="0" xfId="0" applyFont="1"/>
    <xf numFmtId="165" fontId="1" fillId="0" borderId="1" xfId="0" applyNumberFormat="1" applyFont="1" applyBorder="1"/>
    <xf numFmtId="0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164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64" fontId="3" fillId="0" borderId="1" xfId="0" applyNumberFormat="1" applyFont="1" applyBorder="1"/>
    <xf numFmtId="164" fontId="3" fillId="0" borderId="1" xfId="0" applyNumberFormat="1" applyFont="1" applyFill="1" applyBorder="1"/>
    <xf numFmtId="165" fontId="3" fillId="0" borderId="1" xfId="0" applyNumberFormat="1" applyFont="1" applyBorder="1"/>
    <xf numFmtId="0" fontId="3" fillId="0" borderId="0" xfId="0" applyFont="1" applyBorder="1"/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view="pageLayout" zoomScaleNormal="100" workbookViewId="0">
      <selection activeCell="C6" sqref="C6"/>
    </sheetView>
  </sheetViews>
  <sheetFormatPr defaultRowHeight="14.25" x14ac:dyDescent="0.2"/>
  <cols>
    <col min="1" max="1" width="12.42578125" style="4" bestFit="1" customWidth="1"/>
    <col min="2" max="2" width="26.42578125" style="4" customWidth="1"/>
    <col min="3" max="3" width="40.140625" style="4" customWidth="1"/>
    <col min="4" max="4" width="12.7109375" style="4" bestFit="1" customWidth="1"/>
    <col min="5" max="5" width="15.28515625" style="4" bestFit="1" customWidth="1"/>
    <col min="6" max="16384" width="9.140625" style="4"/>
  </cols>
  <sheetData>
    <row r="1" spans="1:5" ht="15" x14ac:dyDescent="0.25">
      <c r="A1" s="2" t="s">
        <v>0</v>
      </c>
      <c r="B1" s="2" t="s">
        <v>1</v>
      </c>
      <c r="C1" s="2" t="s">
        <v>86</v>
      </c>
      <c r="D1" s="3" t="s">
        <v>2</v>
      </c>
      <c r="E1" s="3" t="s">
        <v>3</v>
      </c>
    </row>
    <row r="2" spans="1:5" x14ac:dyDescent="0.2">
      <c r="A2" s="5">
        <v>2016</v>
      </c>
      <c r="B2" s="5" t="s">
        <v>45</v>
      </c>
      <c r="C2" s="5" t="s">
        <v>46</v>
      </c>
      <c r="D2" s="6">
        <v>170000</v>
      </c>
      <c r="E2" s="7" t="s">
        <v>4</v>
      </c>
    </row>
    <row r="3" spans="1:5" x14ac:dyDescent="0.2">
      <c r="A3" s="5">
        <v>2015</v>
      </c>
      <c r="B3" s="5" t="s">
        <v>54</v>
      </c>
      <c r="C3" s="5" t="s">
        <v>55</v>
      </c>
      <c r="D3" s="6">
        <v>622100</v>
      </c>
      <c r="E3" s="7" t="s">
        <v>4</v>
      </c>
    </row>
    <row r="4" spans="1:5" x14ac:dyDescent="0.2">
      <c r="A4" s="5">
        <v>2015</v>
      </c>
      <c r="B4" s="5" t="s">
        <v>68</v>
      </c>
      <c r="C4" s="5" t="s">
        <v>69</v>
      </c>
      <c r="D4" s="6">
        <v>750000</v>
      </c>
      <c r="E4" s="7" t="s">
        <v>4</v>
      </c>
    </row>
    <row r="5" spans="1:5" x14ac:dyDescent="0.2">
      <c r="A5" s="5">
        <v>2016</v>
      </c>
      <c r="B5" s="5" t="s">
        <v>80</v>
      </c>
      <c r="C5" s="5" t="s">
        <v>81</v>
      </c>
      <c r="D5" s="6">
        <v>458400</v>
      </c>
      <c r="E5" s="7" t="s">
        <v>4</v>
      </c>
    </row>
    <row r="6" spans="1:5" x14ac:dyDescent="0.2">
      <c r="A6" s="8">
        <v>2016</v>
      </c>
      <c r="B6" s="8" t="s">
        <v>33</v>
      </c>
      <c r="C6" s="8" t="s">
        <v>34</v>
      </c>
      <c r="D6" s="9">
        <v>263100</v>
      </c>
      <c r="E6" s="7" t="s">
        <v>4</v>
      </c>
    </row>
    <row r="7" spans="1:5" x14ac:dyDescent="0.2">
      <c r="A7" s="5">
        <v>2014</v>
      </c>
      <c r="B7" s="5" t="s">
        <v>13</v>
      </c>
      <c r="C7" s="5" t="s">
        <v>14</v>
      </c>
      <c r="D7" s="6">
        <v>230000</v>
      </c>
      <c r="E7" s="7" t="s">
        <v>4</v>
      </c>
    </row>
    <row r="8" spans="1:5" x14ac:dyDescent="0.2">
      <c r="A8" s="8">
        <v>2016</v>
      </c>
      <c r="B8" s="8" t="s">
        <v>15</v>
      </c>
      <c r="C8" s="8" t="s">
        <v>16</v>
      </c>
      <c r="D8" s="9">
        <v>200000</v>
      </c>
      <c r="E8" s="7" t="s">
        <v>4</v>
      </c>
    </row>
    <row r="9" spans="1:5" x14ac:dyDescent="0.2">
      <c r="A9" s="5">
        <v>2015</v>
      </c>
      <c r="B9" s="5" t="s">
        <v>52</v>
      </c>
      <c r="C9" s="5" t="s">
        <v>53</v>
      </c>
      <c r="D9" s="6">
        <v>386414</v>
      </c>
      <c r="E9" s="7" t="s">
        <v>4</v>
      </c>
    </row>
    <row r="10" spans="1:5" x14ac:dyDescent="0.2">
      <c r="A10" s="5">
        <v>2014</v>
      </c>
      <c r="B10" s="5" t="s">
        <v>60</v>
      </c>
      <c r="C10" s="5" t="s">
        <v>61</v>
      </c>
      <c r="D10" s="6">
        <v>500000</v>
      </c>
      <c r="E10" s="7" t="s">
        <v>4</v>
      </c>
    </row>
    <row r="11" spans="1:5" x14ac:dyDescent="0.2">
      <c r="A11" s="5">
        <v>2016</v>
      </c>
      <c r="B11" s="5" t="s">
        <v>78</v>
      </c>
      <c r="C11" s="5" t="s">
        <v>79</v>
      </c>
      <c r="D11" s="6">
        <v>400000</v>
      </c>
      <c r="E11" s="7" t="s">
        <v>4</v>
      </c>
    </row>
    <row r="12" spans="1:5" x14ac:dyDescent="0.2">
      <c r="A12" s="8">
        <v>2015</v>
      </c>
      <c r="B12" s="8" t="s">
        <v>22</v>
      </c>
      <c r="C12" s="8" t="s">
        <v>24</v>
      </c>
      <c r="D12" s="9">
        <v>1474735</v>
      </c>
      <c r="E12" s="7" t="s">
        <v>4</v>
      </c>
    </row>
    <row r="13" spans="1:5" x14ac:dyDescent="0.2">
      <c r="A13" s="8">
        <v>2014</v>
      </c>
      <c r="B13" s="8" t="s">
        <v>22</v>
      </c>
      <c r="C13" s="8" t="s">
        <v>23</v>
      </c>
      <c r="D13" s="9">
        <v>1624248</v>
      </c>
      <c r="E13" s="7" t="s">
        <v>4</v>
      </c>
    </row>
    <row r="14" spans="1:5" x14ac:dyDescent="0.2">
      <c r="A14" s="8">
        <v>2015</v>
      </c>
      <c r="B14" s="8" t="s">
        <v>31</v>
      </c>
      <c r="C14" s="8" t="s">
        <v>32</v>
      </c>
      <c r="D14" s="9">
        <v>1021934</v>
      </c>
      <c r="E14" s="7" t="s">
        <v>4</v>
      </c>
    </row>
    <row r="15" spans="1:5" x14ac:dyDescent="0.2">
      <c r="A15" s="8">
        <v>2015</v>
      </c>
      <c r="B15" s="8" t="s">
        <v>72</v>
      </c>
      <c r="C15" s="8" t="s">
        <v>73</v>
      </c>
      <c r="D15" s="9">
        <v>736000</v>
      </c>
      <c r="E15" s="7" t="s">
        <v>4</v>
      </c>
    </row>
    <row r="16" spans="1:5" x14ac:dyDescent="0.2">
      <c r="A16" s="8">
        <v>2015</v>
      </c>
      <c r="B16" s="8" t="s">
        <v>66</v>
      </c>
      <c r="C16" s="8" t="s">
        <v>67</v>
      </c>
      <c r="D16" s="9">
        <v>579000</v>
      </c>
      <c r="E16" s="7" t="s">
        <v>4</v>
      </c>
    </row>
    <row r="17" spans="1:6" x14ac:dyDescent="0.2">
      <c r="A17" s="8">
        <v>2016</v>
      </c>
      <c r="B17" s="8" t="s">
        <v>19</v>
      </c>
      <c r="C17" s="8" t="s">
        <v>20</v>
      </c>
      <c r="D17" s="9">
        <v>1440496</v>
      </c>
      <c r="E17" s="7" t="s">
        <v>4</v>
      </c>
    </row>
    <row r="18" spans="1:6" x14ac:dyDescent="0.2">
      <c r="A18" s="8">
        <v>2016</v>
      </c>
      <c r="B18" s="8" t="s">
        <v>35</v>
      </c>
      <c r="C18" s="8" t="s">
        <v>36</v>
      </c>
      <c r="D18" s="9">
        <v>381500</v>
      </c>
      <c r="E18" s="7" t="s">
        <v>4</v>
      </c>
    </row>
    <row r="19" spans="1:6" x14ac:dyDescent="0.2">
      <c r="A19" s="8">
        <v>2015</v>
      </c>
      <c r="B19" s="8" t="s">
        <v>41</v>
      </c>
      <c r="C19" s="8" t="s">
        <v>42</v>
      </c>
      <c r="D19" s="9">
        <v>1250000</v>
      </c>
      <c r="E19" s="7" t="s">
        <v>4</v>
      </c>
    </row>
    <row r="20" spans="1:6" x14ac:dyDescent="0.2">
      <c r="A20" s="8">
        <v>2014</v>
      </c>
      <c r="B20" s="8" t="s">
        <v>43</v>
      </c>
      <c r="C20" s="8" t="s">
        <v>44</v>
      </c>
      <c r="D20" s="9">
        <v>1500000</v>
      </c>
      <c r="E20" s="7" t="s">
        <v>4</v>
      </c>
    </row>
    <row r="21" spans="1:6" x14ac:dyDescent="0.2">
      <c r="A21" s="8">
        <v>2015</v>
      </c>
      <c r="B21" s="8" t="s">
        <v>64</v>
      </c>
      <c r="C21" s="8" t="s">
        <v>65</v>
      </c>
      <c r="D21" s="9">
        <v>189570</v>
      </c>
      <c r="E21" s="7" t="s">
        <v>4</v>
      </c>
    </row>
    <row r="22" spans="1:6" x14ac:dyDescent="0.2">
      <c r="A22" s="8">
        <v>2015</v>
      </c>
      <c r="B22" s="8" t="s">
        <v>25</v>
      </c>
      <c r="C22" s="8" t="s">
        <v>26</v>
      </c>
      <c r="D22" s="9">
        <v>400000</v>
      </c>
      <c r="E22" s="7" t="s">
        <v>4</v>
      </c>
    </row>
    <row r="23" spans="1:6" x14ac:dyDescent="0.2">
      <c r="A23" s="8">
        <v>2016</v>
      </c>
      <c r="B23" s="8" t="s">
        <v>27</v>
      </c>
      <c r="C23" s="8" t="s">
        <v>28</v>
      </c>
      <c r="D23" s="9">
        <v>1000000</v>
      </c>
      <c r="E23" s="7" t="s">
        <v>5</v>
      </c>
    </row>
    <row r="24" spans="1:6" x14ac:dyDescent="0.2">
      <c r="A24" s="8">
        <v>2015</v>
      </c>
      <c r="B24" s="8" t="s">
        <v>70</v>
      </c>
      <c r="C24" s="8" t="s">
        <v>71</v>
      </c>
      <c r="D24" s="9">
        <v>1200000</v>
      </c>
      <c r="E24" s="7" t="s">
        <v>5</v>
      </c>
    </row>
    <row r="25" spans="1:6" x14ac:dyDescent="0.2">
      <c r="A25" s="8">
        <v>2015</v>
      </c>
      <c r="B25" s="8" t="s">
        <v>17</v>
      </c>
      <c r="C25" s="8" t="s">
        <v>18</v>
      </c>
      <c r="D25" s="9">
        <v>670263</v>
      </c>
      <c r="E25" s="7" t="s">
        <v>5</v>
      </c>
    </row>
    <row r="26" spans="1:6" x14ac:dyDescent="0.2">
      <c r="A26" s="8">
        <v>2014</v>
      </c>
      <c r="B26" s="8" t="s">
        <v>29</v>
      </c>
      <c r="C26" s="8" t="s">
        <v>30</v>
      </c>
      <c r="D26" s="9">
        <v>500000</v>
      </c>
      <c r="E26" s="7" t="s">
        <v>5</v>
      </c>
    </row>
    <row r="27" spans="1:6" x14ac:dyDescent="0.2">
      <c r="A27" s="8">
        <v>2016</v>
      </c>
      <c r="B27" s="8" t="s">
        <v>21</v>
      </c>
      <c r="C27" s="8" t="s">
        <v>20</v>
      </c>
      <c r="D27" s="9">
        <v>570608</v>
      </c>
      <c r="E27" s="7" t="s">
        <v>5</v>
      </c>
    </row>
    <row r="28" spans="1:6" ht="15" x14ac:dyDescent="0.25">
      <c r="A28" s="10" t="s">
        <v>82</v>
      </c>
      <c r="B28" s="10" t="s">
        <v>82</v>
      </c>
      <c r="C28" s="11">
        <f>COUNT(D2:D27)</f>
        <v>26</v>
      </c>
      <c r="D28" s="12">
        <f>SUM(D2:D27)</f>
        <v>18518368</v>
      </c>
      <c r="E28" s="8"/>
    </row>
    <row r="29" spans="1:6" x14ac:dyDescent="0.2">
      <c r="A29" s="4" t="s">
        <v>6</v>
      </c>
    </row>
    <row r="31" spans="1:6" ht="15" x14ac:dyDescent="0.25">
      <c r="A31" s="13"/>
      <c r="C31" s="11" t="s">
        <v>83</v>
      </c>
      <c r="D31" s="2" t="s">
        <v>4</v>
      </c>
      <c r="E31" s="11">
        <f>COUNT(D1:D22)</f>
        <v>21</v>
      </c>
      <c r="F31" s="14">
        <f>E31/E33</f>
        <v>0.80769230769230771</v>
      </c>
    </row>
    <row r="32" spans="1:6" ht="15" x14ac:dyDescent="0.25">
      <c r="D32" s="2" t="s">
        <v>5</v>
      </c>
      <c r="E32" s="15">
        <f>COUNT(D23:D27)</f>
        <v>5</v>
      </c>
      <c r="F32" s="14">
        <f>E32/E33</f>
        <v>0.19230769230769232</v>
      </c>
    </row>
    <row r="33" spans="1:6" ht="15" x14ac:dyDescent="0.25">
      <c r="D33" s="2" t="s">
        <v>7</v>
      </c>
      <c r="E33" s="11">
        <f>SUM(E31:E32)</f>
        <v>26</v>
      </c>
      <c r="F33" s="14">
        <f>SUM(F31:F32)</f>
        <v>1</v>
      </c>
    </row>
    <row r="34" spans="1:6" ht="15" x14ac:dyDescent="0.25">
      <c r="D34" s="16"/>
      <c r="E34" s="17"/>
      <c r="F34" s="17"/>
    </row>
    <row r="35" spans="1:6" ht="15" x14ac:dyDescent="0.25">
      <c r="C35" s="11" t="s">
        <v>84</v>
      </c>
      <c r="D35" s="2" t="s">
        <v>4</v>
      </c>
      <c r="E35" s="12">
        <f>SUM(D1:D22)</f>
        <v>14577497</v>
      </c>
      <c r="F35" s="14">
        <f>E35/E37</f>
        <v>0.78719123629036858</v>
      </c>
    </row>
    <row r="36" spans="1:6" ht="15" x14ac:dyDescent="0.25">
      <c r="D36" s="2" t="s">
        <v>5</v>
      </c>
      <c r="E36" s="12">
        <f>SUM(D23:D27)</f>
        <v>3940871</v>
      </c>
      <c r="F36" s="14">
        <f>E36/E37</f>
        <v>0.21280876370963142</v>
      </c>
    </row>
    <row r="37" spans="1:6" ht="15" x14ac:dyDescent="0.25">
      <c r="D37" s="2" t="s">
        <v>7</v>
      </c>
      <c r="E37" s="12">
        <f>SUM(E35:E36)</f>
        <v>18518368</v>
      </c>
      <c r="F37" s="14">
        <f>SUM(F35:F36)</f>
        <v>1</v>
      </c>
    </row>
    <row r="40" spans="1:6" ht="15" x14ac:dyDescent="0.25">
      <c r="C40" s="1" t="s">
        <v>85</v>
      </c>
    </row>
    <row r="41" spans="1:6" ht="15" x14ac:dyDescent="0.25">
      <c r="A41" s="2" t="s">
        <v>0</v>
      </c>
      <c r="B41" s="2" t="s">
        <v>1</v>
      </c>
      <c r="C41" s="2" t="s">
        <v>86</v>
      </c>
      <c r="D41" s="3" t="s">
        <v>2</v>
      </c>
      <c r="E41" s="3" t="s">
        <v>3</v>
      </c>
    </row>
    <row r="42" spans="1:6" x14ac:dyDescent="0.2">
      <c r="A42" s="5">
        <v>2015</v>
      </c>
      <c r="B42" s="5" t="s">
        <v>58</v>
      </c>
      <c r="C42" s="5" t="s">
        <v>59</v>
      </c>
      <c r="D42" s="18">
        <v>303787</v>
      </c>
      <c r="E42" s="19" t="s">
        <v>5</v>
      </c>
    </row>
    <row r="43" spans="1:6" ht="15" x14ac:dyDescent="0.25">
      <c r="A43" s="10" t="s">
        <v>82</v>
      </c>
      <c r="B43" s="10" t="s">
        <v>82</v>
      </c>
      <c r="C43" s="11">
        <f>COUNT(D42:D42)</f>
        <v>1</v>
      </c>
      <c r="D43" s="12">
        <f>SUM(D42:D42)</f>
        <v>303787</v>
      </c>
      <c r="E43" s="8"/>
    </row>
    <row r="44" spans="1:6" x14ac:dyDescent="0.2">
      <c r="A44" s="4" t="s">
        <v>6</v>
      </c>
    </row>
    <row r="46" spans="1:6" ht="15" x14ac:dyDescent="0.25">
      <c r="A46" s="13"/>
      <c r="C46" s="20" t="s">
        <v>83</v>
      </c>
      <c r="D46" s="2" t="s">
        <v>4</v>
      </c>
      <c r="E46" s="11">
        <v>0</v>
      </c>
      <c r="F46" s="14">
        <f>E46/E48</f>
        <v>0</v>
      </c>
    </row>
    <row r="47" spans="1:6" ht="15" x14ac:dyDescent="0.25">
      <c r="D47" s="2" t="s">
        <v>5</v>
      </c>
      <c r="E47" s="11">
        <f>COUNT(D42:D42)</f>
        <v>1</v>
      </c>
      <c r="F47" s="14">
        <f>E47/E48</f>
        <v>1</v>
      </c>
    </row>
    <row r="48" spans="1:6" ht="15" x14ac:dyDescent="0.25">
      <c r="D48" s="2" t="s">
        <v>7</v>
      </c>
      <c r="E48" s="11">
        <f>SUM(E46:E47)</f>
        <v>1</v>
      </c>
      <c r="F48" s="14">
        <f>SUM(F46:F47)</f>
        <v>1</v>
      </c>
    </row>
    <row r="49" spans="3:6" ht="15" x14ac:dyDescent="0.25">
      <c r="D49" s="16"/>
      <c r="E49" s="17"/>
      <c r="F49" s="17"/>
    </row>
    <row r="50" spans="3:6" ht="15" x14ac:dyDescent="0.25">
      <c r="C50" s="20" t="s">
        <v>84</v>
      </c>
      <c r="D50" s="2" t="s">
        <v>4</v>
      </c>
      <c r="E50" s="12">
        <v>0</v>
      </c>
      <c r="F50" s="14">
        <f>E50/E52</f>
        <v>0</v>
      </c>
    </row>
    <row r="51" spans="3:6" ht="15" x14ac:dyDescent="0.25">
      <c r="D51" s="2" t="s">
        <v>5</v>
      </c>
      <c r="E51" s="12">
        <f>SUM(D42:D42)</f>
        <v>303787</v>
      </c>
      <c r="F51" s="14">
        <f>E51/E52</f>
        <v>1</v>
      </c>
    </row>
    <row r="52" spans="3:6" ht="15" x14ac:dyDescent="0.25">
      <c r="D52" s="2" t="s">
        <v>7</v>
      </c>
      <c r="E52" s="12">
        <f>SUM(E50:E51)</f>
        <v>303787</v>
      </c>
      <c r="F52" s="14">
        <f>SUM(F50:F51)</f>
        <v>1</v>
      </c>
    </row>
  </sheetData>
  <pageMargins left="0.7" right="0.7" top="0.75" bottom="0.75" header="0.3" footer="0.3"/>
  <pageSetup scale="69" fitToWidth="0" orientation="landscape" r:id="rId1"/>
  <headerFooter>
    <oddHeader>&amp;C&amp;"Arial,Bold"&amp;12Summary of 2013 Non-JOBZ Business Assistance Agreements Reported by Government Agencies in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G1" sqref="G1"/>
    </sheetView>
  </sheetViews>
  <sheetFormatPr defaultRowHeight="14.25" x14ac:dyDescent="0.2"/>
  <cols>
    <col min="1" max="1" width="14.28515625" style="4" bestFit="1" customWidth="1"/>
    <col min="2" max="2" width="23.140625" style="4" bestFit="1" customWidth="1"/>
    <col min="3" max="3" width="51" style="4" bestFit="1" customWidth="1"/>
    <col min="4" max="4" width="15.85546875" style="4" customWidth="1"/>
    <col min="5" max="5" width="12.7109375" style="4" customWidth="1"/>
    <col min="6" max="6" width="12.85546875" style="4" customWidth="1"/>
    <col min="7" max="7" width="14.7109375" style="4" customWidth="1"/>
    <col min="8" max="16384" width="9.140625" style="4"/>
  </cols>
  <sheetData>
    <row r="1" spans="1:7" ht="45" x14ac:dyDescent="0.25">
      <c r="A1" s="11" t="s">
        <v>0</v>
      </c>
      <c r="B1" s="11" t="s">
        <v>1</v>
      </c>
      <c r="C1" s="11" t="s">
        <v>86</v>
      </c>
      <c r="D1" s="11" t="s">
        <v>8</v>
      </c>
      <c r="E1" s="11" t="s">
        <v>2</v>
      </c>
      <c r="F1" s="21" t="s">
        <v>88</v>
      </c>
      <c r="G1" s="28" t="s">
        <v>9</v>
      </c>
    </row>
    <row r="2" spans="1:7" x14ac:dyDescent="0.2">
      <c r="A2" s="8">
        <v>2016</v>
      </c>
      <c r="B2" s="8" t="s">
        <v>49</v>
      </c>
      <c r="C2" s="8" t="s">
        <v>51</v>
      </c>
      <c r="D2" s="19" t="s">
        <v>4</v>
      </c>
      <c r="E2" s="24">
        <v>145000</v>
      </c>
      <c r="F2" s="25">
        <v>945000</v>
      </c>
      <c r="G2" s="26">
        <f t="shared" ref="G2" si="0">E2/F2</f>
        <v>0.15343915343915343</v>
      </c>
    </row>
    <row r="3" spans="1:7" x14ac:dyDescent="0.2">
      <c r="A3" s="8">
        <v>2015</v>
      </c>
      <c r="B3" s="8" t="s">
        <v>49</v>
      </c>
      <c r="C3" s="8" t="s">
        <v>50</v>
      </c>
      <c r="D3" s="19" t="s">
        <v>4</v>
      </c>
      <c r="E3" s="24">
        <v>90000</v>
      </c>
      <c r="F3" s="25">
        <v>590000</v>
      </c>
      <c r="G3" s="26">
        <f>E3/F3</f>
        <v>0.15254237288135594</v>
      </c>
    </row>
    <row r="4" spans="1:7" x14ac:dyDescent="0.2">
      <c r="A4" s="8">
        <v>2015</v>
      </c>
      <c r="B4" s="8" t="s">
        <v>37</v>
      </c>
      <c r="C4" s="8" t="s">
        <v>38</v>
      </c>
      <c r="D4" s="19" t="s">
        <v>4</v>
      </c>
      <c r="E4" s="24">
        <v>95500</v>
      </c>
      <c r="F4" s="25">
        <v>855000</v>
      </c>
      <c r="G4" s="26">
        <f>E4/F$4</f>
        <v>0.11169590643274854</v>
      </c>
    </row>
    <row r="5" spans="1:7" x14ac:dyDescent="0.2">
      <c r="A5" s="8">
        <v>2015</v>
      </c>
      <c r="B5" s="8" t="s">
        <v>56</v>
      </c>
      <c r="C5" s="8" t="s">
        <v>57</v>
      </c>
      <c r="D5" s="19" t="s">
        <v>4</v>
      </c>
      <c r="E5" s="24">
        <v>144750</v>
      </c>
      <c r="F5" s="25">
        <v>193800</v>
      </c>
      <c r="G5" s="26">
        <f>E5/F5</f>
        <v>0.74690402476780182</v>
      </c>
    </row>
    <row r="6" spans="1:7" x14ac:dyDescent="0.2">
      <c r="A6" s="8">
        <v>2015</v>
      </c>
      <c r="B6" s="8" t="s">
        <v>10</v>
      </c>
      <c r="C6" s="8" t="s">
        <v>12</v>
      </c>
      <c r="D6" s="19" t="s">
        <v>4</v>
      </c>
      <c r="E6" s="24">
        <v>34494</v>
      </c>
      <c r="F6" s="25">
        <v>1713204</v>
      </c>
      <c r="G6" s="26">
        <f>E6/F6</f>
        <v>2.013420468315507E-2</v>
      </c>
    </row>
    <row r="7" spans="1:7" x14ac:dyDescent="0.2">
      <c r="A7" s="8">
        <v>2016</v>
      </c>
      <c r="B7" s="8" t="s">
        <v>76</v>
      </c>
      <c r="C7" s="8" t="s">
        <v>77</v>
      </c>
      <c r="D7" s="19" t="s">
        <v>4</v>
      </c>
      <c r="E7" s="24">
        <v>110000</v>
      </c>
      <c r="F7" s="25">
        <v>1100000</v>
      </c>
      <c r="G7" s="26">
        <f>E7/F7</f>
        <v>0.1</v>
      </c>
    </row>
    <row r="8" spans="1:7" x14ac:dyDescent="0.2">
      <c r="A8" s="8">
        <v>2016</v>
      </c>
      <c r="B8" s="8" t="s">
        <v>62</v>
      </c>
      <c r="C8" s="8" t="s">
        <v>63</v>
      </c>
      <c r="D8" s="19" t="s">
        <v>5</v>
      </c>
      <c r="E8" s="24">
        <v>137258</v>
      </c>
      <c r="F8" s="25">
        <v>1364173</v>
      </c>
      <c r="G8" s="26">
        <f t="shared" ref="G8:G14" si="1">E8/F8</f>
        <v>0.10061627081022714</v>
      </c>
    </row>
    <row r="9" spans="1:7" x14ac:dyDescent="0.2">
      <c r="A9" s="8">
        <v>2015</v>
      </c>
      <c r="B9" s="8" t="s">
        <v>72</v>
      </c>
      <c r="C9" s="8" t="s">
        <v>74</v>
      </c>
      <c r="D9" s="19" t="s">
        <v>5</v>
      </c>
      <c r="E9" s="24">
        <v>45600</v>
      </c>
      <c r="F9" s="25">
        <v>2195440</v>
      </c>
      <c r="G9" s="26">
        <f t="shared" si="1"/>
        <v>2.07703239441752E-2</v>
      </c>
    </row>
    <row r="10" spans="1:7" x14ac:dyDescent="0.2">
      <c r="A10" s="8">
        <v>2015</v>
      </c>
      <c r="B10" s="8" t="s">
        <v>72</v>
      </c>
      <c r="C10" s="8" t="s">
        <v>75</v>
      </c>
      <c r="D10" s="19" t="s">
        <v>5</v>
      </c>
      <c r="E10" s="24">
        <v>55200</v>
      </c>
      <c r="F10" s="25">
        <v>1444800</v>
      </c>
      <c r="G10" s="26">
        <f t="shared" si="1"/>
        <v>3.8205980066445183E-2</v>
      </c>
    </row>
    <row r="11" spans="1:7" x14ac:dyDescent="0.2">
      <c r="A11" s="8">
        <v>2014</v>
      </c>
      <c r="B11" s="8" t="s">
        <v>29</v>
      </c>
      <c r="C11" s="8" t="s">
        <v>47</v>
      </c>
      <c r="D11" s="19" t="s">
        <v>5</v>
      </c>
      <c r="E11" s="24">
        <v>145000</v>
      </c>
      <c r="F11" s="25">
        <v>491523</v>
      </c>
      <c r="G11" s="26">
        <f t="shared" si="1"/>
        <v>0.2950014546623454</v>
      </c>
    </row>
    <row r="12" spans="1:7" x14ac:dyDescent="0.2">
      <c r="A12" s="8">
        <v>2014</v>
      </c>
      <c r="B12" s="8" t="s">
        <v>29</v>
      </c>
      <c r="C12" s="8" t="s">
        <v>48</v>
      </c>
      <c r="D12" s="19" t="s">
        <v>5</v>
      </c>
      <c r="E12" s="24">
        <v>94653</v>
      </c>
      <c r="F12" s="25">
        <v>246223</v>
      </c>
      <c r="G12" s="26">
        <f t="shared" si="1"/>
        <v>0.38441981455834751</v>
      </c>
    </row>
    <row r="13" spans="1:7" x14ac:dyDescent="0.2">
      <c r="A13" s="8">
        <v>2016</v>
      </c>
      <c r="B13" s="8" t="s">
        <v>10</v>
      </c>
      <c r="C13" s="8" t="s">
        <v>11</v>
      </c>
      <c r="D13" s="19" t="s">
        <v>5</v>
      </c>
      <c r="E13" s="24">
        <v>26339</v>
      </c>
      <c r="F13" s="25">
        <v>2474139</v>
      </c>
      <c r="G13" s="26">
        <f t="shared" si="1"/>
        <v>1.0645723623450421E-2</v>
      </c>
    </row>
    <row r="14" spans="1:7" x14ac:dyDescent="0.2">
      <c r="A14" s="8">
        <v>2014</v>
      </c>
      <c r="B14" s="8" t="s">
        <v>39</v>
      </c>
      <c r="C14" s="8" t="s">
        <v>40</v>
      </c>
      <c r="D14" s="19" t="s">
        <v>5</v>
      </c>
      <c r="E14" s="24">
        <v>100000</v>
      </c>
      <c r="F14" s="25">
        <v>4997333</v>
      </c>
      <c r="G14" s="26">
        <f t="shared" si="1"/>
        <v>2.0010673693348031E-2</v>
      </c>
    </row>
    <row r="15" spans="1:7" ht="15" x14ac:dyDescent="0.25">
      <c r="A15" s="10" t="s">
        <v>82</v>
      </c>
      <c r="B15" s="10" t="s">
        <v>82</v>
      </c>
      <c r="C15" s="10" t="s">
        <v>82</v>
      </c>
      <c r="D15" s="11">
        <f>COUNT(F2:F14)</f>
        <v>13</v>
      </c>
      <c r="E15" s="12">
        <f>SUM(E2:E14)</f>
        <v>1223794</v>
      </c>
      <c r="F15" s="12">
        <f>SUM(F2:F14)</f>
        <v>18610635</v>
      </c>
      <c r="G15" s="14">
        <f>AVERAGE(G2:G14)</f>
        <v>0.16572199258173489</v>
      </c>
    </row>
    <row r="16" spans="1:7" x14ac:dyDescent="0.2">
      <c r="A16" s="4" t="s">
        <v>6</v>
      </c>
    </row>
    <row r="18" spans="3:6" ht="15" x14ac:dyDescent="0.25">
      <c r="C18" s="11" t="s">
        <v>83</v>
      </c>
      <c r="D18" s="11" t="s">
        <v>4</v>
      </c>
      <c r="E18" s="11">
        <f>COUNT(E2:E7)</f>
        <v>6</v>
      </c>
      <c r="F18" s="14">
        <f>E18/E20</f>
        <v>0.46153846153846156</v>
      </c>
    </row>
    <row r="19" spans="3:6" ht="15" x14ac:dyDescent="0.25">
      <c r="C19" s="17"/>
      <c r="D19" s="11" t="s">
        <v>5</v>
      </c>
      <c r="E19" s="15">
        <f>COUNT(E8:E14)</f>
        <v>7</v>
      </c>
      <c r="F19" s="14">
        <f>E19/E20</f>
        <v>0.53846153846153844</v>
      </c>
    </row>
    <row r="20" spans="3:6" ht="15" x14ac:dyDescent="0.25">
      <c r="C20" s="17"/>
      <c r="D20" s="11" t="s">
        <v>7</v>
      </c>
      <c r="E20" s="11">
        <f>SUM(E18:E19)</f>
        <v>13</v>
      </c>
      <c r="F20" s="14">
        <f>SUM(F18:F19)</f>
        <v>1</v>
      </c>
    </row>
    <row r="21" spans="3:6" x14ac:dyDescent="0.2">
      <c r="D21" s="27"/>
      <c r="E21" s="27"/>
      <c r="F21" s="27"/>
    </row>
    <row r="22" spans="3:6" x14ac:dyDescent="0.2">
      <c r="D22" s="27"/>
      <c r="E22" s="27"/>
      <c r="F22" s="27"/>
    </row>
    <row r="23" spans="3:6" ht="15" x14ac:dyDescent="0.25">
      <c r="C23" s="22" t="s">
        <v>84</v>
      </c>
      <c r="D23" s="11" t="s">
        <v>4</v>
      </c>
      <c r="E23" s="12">
        <f>SUM(E2:E7)</f>
        <v>619744</v>
      </c>
      <c r="F23" s="14">
        <f>E23/E25</f>
        <v>0.50641202686072984</v>
      </c>
    </row>
    <row r="24" spans="3:6" ht="15" x14ac:dyDescent="0.25">
      <c r="C24" s="17"/>
      <c r="D24" s="11" t="s">
        <v>5</v>
      </c>
      <c r="E24" s="12">
        <f>SUM(E8:E14)</f>
        <v>604050</v>
      </c>
      <c r="F24" s="14">
        <f>E24/E25</f>
        <v>0.49358797313927016</v>
      </c>
    </row>
    <row r="25" spans="3:6" ht="15" x14ac:dyDescent="0.25">
      <c r="C25" s="17"/>
      <c r="D25" s="11" t="s">
        <v>7</v>
      </c>
      <c r="E25" s="12">
        <f>SUM(E23:E24)</f>
        <v>1223794</v>
      </c>
      <c r="F25" s="14">
        <f>SUM(F23:F24)</f>
        <v>1</v>
      </c>
    </row>
    <row r="28" spans="3:6" ht="30" x14ac:dyDescent="0.25">
      <c r="C28" s="23" t="s">
        <v>87</v>
      </c>
      <c r="D28" s="11" t="s">
        <v>4</v>
      </c>
      <c r="E28" s="12">
        <f>SUM(F2:F7)</f>
        <v>5397004</v>
      </c>
      <c r="F28" s="14">
        <f>E28/E30</f>
        <v>0.28999569332266201</v>
      </c>
    </row>
    <row r="29" spans="3:6" ht="15" x14ac:dyDescent="0.25">
      <c r="C29" s="17"/>
      <c r="D29" s="11" t="s">
        <v>5</v>
      </c>
      <c r="E29" s="12">
        <f>SUM(F8:F14)</f>
        <v>13213631</v>
      </c>
      <c r="F29" s="14">
        <f>E29/E30</f>
        <v>0.71000430667733794</v>
      </c>
    </row>
    <row r="30" spans="3:6" ht="15" x14ac:dyDescent="0.25">
      <c r="C30" s="17"/>
      <c r="D30" s="11" t="s">
        <v>7</v>
      </c>
      <c r="E30" s="12">
        <f>SUM(E28:E29)</f>
        <v>18610635</v>
      </c>
      <c r="F30" s="14">
        <f>SUM(F28:F29)</f>
        <v>1</v>
      </c>
    </row>
  </sheetData>
  <pageMargins left="0.7" right="0.7" top="0.75" bottom="0.75" header="0.3" footer="0.3"/>
  <pageSetup scale="84" fitToHeight="0" orientation="landscape" r:id="rId1"/>
  <headerFooter>
    <oddHeader>&amp;C&amp;"Arial,Bold"&amp;12Summary of 2013 Non-JOBZ Financial Assistance Agreements (at or less than $150,000) Reported in 2016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8503A1-37D7-4E05-A630-933404BC3338}"/>
</file>

<file path=customXml/itemProps2.xml><?xml version="1.0" encoding="utf-8"?>
<ds:datastoreItem xmlns:ds="http://schemas.openxmlformats.org/officeDocument/2006/customXml" ds:itemID="{102CAA53-4360-4133-8805-13B84401159D}"/>
</file>

<file path=customXml/itemProps3.xml><?xml version="1.0" encoding="utf-8"?>
<ds:datastoreItem xmlns:ds="http://schemas.openxmlformats.org/officeDocument/2006/customXml" ds:itemID="{355DA904-1F27-4898-A366-A6E3F716CC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D 2013 MBAF</vt:lpstr>
      <vt:lpstr>Appendix D 2013 MFAF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D 2013 MBAF Project Summary</dc:title>
  <dc:subject>2016 Business Assistance Report</dc:subject>
  <dc:creator>Ed Hodder</dc:creator>
  <cp:lastModifiedBy>Ed Hodder</cp:lastModifiedBy>
  <cp:lastPrinted>2017-02-23T16:54:29Z</cp:lastPrinted>
  <dcterms:created xsi:type="dcterms:W3CDTF">2012-02-29T21:43:47Z</dcterms:created>
  <dcterms:modified xsi:type="dcterms:W3CDTF">2017-02-23T16:54:41Z</dcterms:modified>
</cp:coreProperties>
</file>