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80" windowWidth="17020" windowHeight="10720"/>
  </bookViews>
  <sheets>
    <sheet name="MBAF" sheetId="1" r:id="rId1"/>
    <sheet name="MFAF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31" i="2" l="1"/>
  <c r="G4" i="2" l="1"/>
  <c r="G39" i="2" l="1"/>
  <c r="E33" i="1" l="1"/>
  <c r="E29" i="1"/>
  <c r="D26" i="1" l="1"/>
  <c r="C26" i="1" l="1"/>
  <c r="E32" i="1" l="1"/>
  <c r="E53" i="2"/>
  <c r="E52" i="2"/>
  <c r="E49" i="2"/>
  <c r="E48" i="2"/>
  <c r="E45" i="2"/>
  <c r="E44" i="2"/>
  <c r="F41" i="2"/>
  <c r="E41" i="2"/>
  <c r="D41" i="2"/>
  <c r="G40" i="2"/>
  <c r="G30" i="2"/>
  <c r="G29" i="2"/>
  <c r="G8" i="2"/>
  <c r="G7" i="2"/>
  <c r="G6" i="2"/>
  <c r="G5" i="2"/>
  <c r="G38" i="2"/>
  <c r="G37" i="2"/>
  <c r="G36" i="2"/>
  <c r="G35" i="2"/>
  <c r="G34" i="2"/>
  <c r="G33" i="2"/>
  <c r="G32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3" i="2"/>
  <c r="G2" i="2"/>
  <c r="E28" i="1"/>
  <c r="G41" i="2" l="1"/>
  <c r="E50" i="2"/>
  <c r="F49" i="2" s="1"/>
  <c r="E46" i="2"/>
  <c r="F44" i="2" s="1"/>
  <c r="E54" i="2"/>
  <c r="F52" i="2" s="1"/>
  <c r="E30" i="1"/>
  <c r="F28" i="1" s="1"/>
  <c r="E34" i="1"/>
  <c r="F32" i="1" s="1"/>
  <c r="F48" i="2"/>
  <c r="F53" i="2" l="1"/>
  <c r="F45" i="2"/>
  <c r="F46" i="2"/>
  <c r="F33" i="1"/>
  <c r="F54" i="2"/>
  <c r="F50" i="2"/>
  <c r="F29" i="1"/>
  <c r="F30" i="1" s="1"/>
  <c r="F34" i="1"/>
</calcChain>
</file>

<file path=xl/sharedStrings.xml><?xml version="1.0" encoding="utf-8"?>
<sst xmlns="http://schemas.openxmlformats.org/spreadsheetml/2006/main" count="231" uniqueCount="119">
  <si>
    <t>Report Year*</t>
  </si>
  <si>
    <t>Grantor Name</t>
  </si>
  <si>
    <t>Business Assistance - Recipient</t>
  </si>
  <si>
    <t>Total Dollar</t>
  </si>
  <si>
    <t>Goals Achieved</t>
  </si>
  <si>
    <t>Wells Concrete Products Co</t>
  </si>
  <si>
    <t>Blaine EDA</t>
  </si>
  <si>
    <t>CSM Equities</t>
  </si>
  <si>
    <t>East Grand Forks EDHA</t>
  </si>
  <si>
    <t>Valley Golf Association</t>
  </si>
  <si>
    <t>Envision Company LLC   Sportech</t>
  </si>
  <si>
    <t>United Healthcare Services Inc</t>
  </si>
  <si>
    <t>Faribault EDA</t>
  </si>
  <si>
    <t>Iron Range Resources</t>
  </si>
  <si>
    <t>CrossUSA Inc.</t>
  </si>
  <si>
    <t>Magnetation  Inc.</t>
  </si>
  <si>
    <t>Minnesota Rural Finance Authority</t>
  </si>
  <si>
    <t>Gerald and Linda Jennissen</t>
  </si>
  <si>
    <t>MN Dept of Agriculture</t>
  </si>
  <si>
    <t>Rick Neuvirth Farm</t>
  </si>
  <si>
    <t>Chippewa Valley Ethanol Company</t>
  </si>
  <si>
    <t>Central MN Cellulosic Ethanol Partners  CMCEP  SunOpta</t>
  </si>
  <si>
    <t>Northern Excellence Seed LLC</t>
  </si>
  <si>
    <t>MN Valley Alfalfa Producers</t>
  </si>
  <si>
    <t>31E Resources LLC Invie Consulting Inc</t>
  </si>
  <si>
    <t>Ingalls Family Partnership Rayven Inc</t>
  </si>
  <si>
    <t>CTT Properties</t>
  </si>
  <si>
    <t>Jade Holdings LLC</t>
  </si>
  <si>
    <t>St. Louis Park Economic Development Authority</t>
  </si>
  <si>
    <t>Lake Street Office Center LLC</t>
  </si>
  <si>
    <t>Cold Spring Granite</t>
  </si>
  <si>
    <t>Yes</t>
  </si>
  <si>
    <t>No</t>
  </si>
  <si>
    <t>Total</t>
  </si>
  <si>
    <t>Report Year</t>
  </si>
  <si>
    <t>Public Actual</t>
  </si>
  <si>
    <t>Total Budget</t>
  </si>
  <si>
    <t>Public Percentage</t>
  </si>
  <si>
    <t>Dealer Sites LLC</t>
  </si>
  <si>
    <t>A &amp; L Potato</t>
  </si>
  <si>
    <t>FCA Coop</t>
  </si>
  <si>
    <t>Jackson County</t>
  </si>
  <si>
    <t>Heth's Hardware Hank Store</t>
  </si>
  <si>
    <t>MN Veterinary Associates Inc</t>
  </si>
  <si>
    <t>MN Dept Agriculture</t>
  </si>
  <si>
    <t>Brayton A Deml</t>
  </si>
  <si>
    <t>Schiefelbein Angus Farms LP</t>
  </si>
  <si>
    <t>Carlson Dairy LLP</t>
  </si>
  <si>
    <t>David C. Olsen</t>
  </si>
  <si>
    <t>Garrett S Luthens</t>
  </si>
  <si>
    <t>Heintz Badger Valley Farm LLC</t>
  </si>
  <si>
    <t>Herickhoff Family Farms LLC</t>
  </si>
  <si>
    <t>Jeron Nathe</t>
  </si>
  <si>
    <t>Joseph N Wagner</t>
  </si>
  <si>
    <t>Luke Scherger</t>
  </si>
  <si>
    <t>Michael O'Leary Farms Inc</t>
  </si>
  <si>
    <t>Miller Bisek Dairy</t>
  </si>
  <si>
    <t>Punt Brothers</t>
  </si>
  <si>
    <t>T &amp; M Farms</t>
  </si>
  <si>
    <t>Triple L. Pork</t>
  </si>
  <si>
    <t>MN Dept. of Agriculture</t>
  </si>
  <si>
    <t>Dean Schimek</t>
  </si>
  <si>
    <t>Geroy's Building Center</t>
  </si>
  <si>
    <t>Saint Paul HRA</t>
  </si>
  <si>
    <t>POP! Restaurant Inc</t>
  </si>
  <si>
    <t>Midwest Theater Corp</t>
  </si>
  <si>
    <t>N &amp; D of St. Peter LLC</t>
  </si>
  <si>
    <t>Northland Custom Woodworking Inc</t>
  </si>
  <si>
    <t>Elk River EDA</t>
  </si>
  <si>
    <t>Long &amp; Quyen Inc dba Pomeroy Tool Inc</t>
  </si>
  <si>
    <t>Environmental Tillage Systems Inc</t>
  </si>
  <si>
    <t>Prairie Avenue Leasing</t>
  </si>
  <si>
    <t>Erickson Dental</t>
  </si>
  <si>
    <t>Houston County</t>
  </si>
  <si>
    <t>Walnut Street Properties</t>
  </si>
  <si>
    <t>W &amp; L Jones Properties LLC</t>
  </si>
  <si>
    <t>Joseph Demo</t>
  </si>
  <si>
    <t>Remington Seed</t>
  </si>
  <si>
    <t>Owatonna EDA</t>
  </si>
  <si>
    <t>Rayven Inc</t>
  </si>
  <si>
    <t>RW Properties of Princeton LLC</t>
  </si>
  <si>
    <t>Tag Machine Inc</t>
  </si>
  <si>
    <t>Public Dollars</t>
  </si>
  <si>
    <t>Total Budget Dollars</t>
  </si>
  <si>
    <t>Financial Assistance (greater than $150,000) - Recipient</t>
  </si>
  <si>
    <t>Financial Assistance (at or less than $150,000)</t>
  </si>
  <si>
    <t>* Note:  Report year indicates the year the latest report received by DEED from the grantor.</t>
  </si>
  <si>
    <t>Southwest Aviation Inc</t>
  </si>
  <si>
    <t>DLC Manufacturing and Fabricating</t>
  </si>
  <si>
    <t>Hardcore Computer</t>
  </si>
  <si>
    <t>Gunderson Clinic</t>
  </si>
  <si>
    <t>Mille Lacs County</t>
  </si>
  <si>
    <t>Nexus Diversified Community Services</t>
  </si>
  <si>
    <t>Dr. David Gootenborg</t>
  </si>
  <si>
    <t>Albany, City of</t>
  </si>
  <si>
    <t>Elk River, City of</t>
  </si>
  <si>
    <t>Moorhead, City of</t>
  </si>
  <si>
    <t>Owatonna, City of</t>
  </si>
  <si>
    <t>Ramsey, City of</t>
  </si>
  <si>
    <t>Rochester, City of</t>
  </si>
  <si>
    <t>St. Paul, City of</t>
  </si>
  <si>
    <t>La Crescent, City of</t>
  </si>
  <si>
    <t>Marshall, City of</t>
  </si>
  <si>
    <t>New Ulm, City of</t>
  </si>
  <si>
    <t>Stearns County HRA</t>
  </si>
  <si>
    <t>Crookston, City of</t>
  </si>
  <si>
    <t>Isanti, City of</t>
  </si>
  <si>
    <t>Jackson, City of</t>
  </si>
  <si>
    <t>LaCrescent, City of</t>
  </si>
  <si>
    <t>Little Falls, City of</t>
  </si>
  <si>
    <t>Roseau, City of</t>
  </si>
  <si>
    <t>St. Peter, City of</t>
  </si>
  <si>
    <t>Granite Falls, City of</t>
  </si>
  <si>
    <t>Howard Lake, City of</t>
  </si>
  <si>
    <t>Olivia, City of</t>
  </si>
  <si>
    <t>Pelican, Rapids City of</t>
  </si>
  <si>
    <t>Princeton, City of</t>
  </si>
  <si>
    <t>MDC Development LLC**</t>
  </si>
  <si>
    <t>** Note:  Recipient was unable to fill vacant positions and assistance is being repaid.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</si>
</sst>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%"/>
  </numFmts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" xfId="0" applyBorder="1"/>
    <xf numFmtId="164" fontId="0" fillId="0" borderId="1" xfId="0" applyNumberFormat="1" applyBorder="1"/>
    <xf numFmtId="0" fontId="1" fillId="0" borderId="1" xfId="0" applyFont="1" applyBorder="1"/>
    <xf numFmtId="16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1" fillId="0" borderId="0" xfId="0" applyFont="1"/>
    <xf numFmtId="165" fontId="1" fillId="0" borderId="0" xfId="0" applyNumberFormat="1" applyFont="1"/>
    <xf numFmtId="164" fontId="1" fillId="0" borderId="0" xfId="0" applyNumberFormat="1" applyFont="1"/>
    <xf numFmtId="0" fontId="0" fillId="2" borderId="1" xfId="0" applyFill="1" applyBorder="1"/>
    <xf numFmtId="164" fontId="0" fillId="2" borderId="1" xfId="0" applyNumberFormat="1" applyFill="1" applyBorder="1"/>
    <xf numFmtId="0" fontId="0" fillId="2" borderId="2" xfId="0" applyFill="1" applyBorder="1" applyAlignment="1">
      <alignment horizontal="center"/>
    </xf>
    <xf numFmtId="165" fontId="0" fillId="2" borderId="1" xfId="0" applyNumberFormat="1" applyFill="1" applyBorder="1"/>
    <xf numFmtId="164" fontId="1" fillId="2" borderId="1" xfId="0" applyNumberFormat="1" applyFont="1" applyFill="1" applyBorder="1"/>
    <xf numFmtId="165" fontId="1" fillId="2" borderId="1" xfId="0" applyNumberFormat="1" applyFont="1" applyFill="1" applyBorder="1"/>
    <xf numFmtId="0" fontId="1" fillId="2" borderId="1" xfId="0" applyFont="1" applyFill="1" applyBorder="1"/>
    <xf numFmtId="165" fontId="1" fillId="0" borderId="1" xfId="0" applyNumberFormat="1" applyFont="1" applyBorder="1"/>
    <xf numFmtId="0" fontId="1" fillId="0" borderId="2" xfId="0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Layout" topLeftCell="A6" zoomScaleNormal="100" workbookViewId="0">
      <selection activeCell="B30" sqref="B30"/>
    </sheetView>
  </sheetViews>
  <sheetFormatPr defaultRowHeight="12.5" x14ac:dyDescent="0.25"/>
  <cols>
    <col min="1" max="1" width="12.453125" bestFit="1" customWidth="1"/>
    <col min="2" max="2" width="46.453125" bestFit="1" customWidth="1"/>
    <col min="3" max="3" width="51" bestFit="1" customWidth="1"/>
    <col min="4" max="4" width="11.54296875" bestFit="1" customWidth="1"/>
    <col min="5" max="5" width="15.26953125" bestFit="1" customWidth="1"/>
  </cols>
  <sheetData>
    <row r="1" spans="1:5" ht="13" x14ac:dyDescent="0.3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2" spans="1:5" x14ac:dyDescent="0.25">
      <c r="A2" s="3">
        <v>2011</v>
      </c>
      <c r="B2" s="3" t="s">
        <v>94</v>
      </c>
      <c r="C2" s="3" t="s">
        <v>5</v>
      </c>
      <c r="D2" s="4">
        <v>2500000</v>
      </c>
      <c r="E2" s="8" t="s">
        <v>31</v>
      </c>
    </row>
    <row r="3" spans="1:5" x14ac:dyDescent="0.25">
      <c r="A3" s="3">
        <v>2010</v>
      </c>
      <c r="B3" s="3" t="s">
        <v>6</v>
      </c>
      <c r="C3" s="3" t="s">
        <v>7</v>
      </c>
      <c r="D3" s="4">
        <v>200840</v>
      </c>
      <c r="E3" s="8" t="s">
        <v>31</v>
      </c>
    </row>
    <row r="4" spans="1:5" x14ac:dyDescent="0.25">
      <c r="A4" s="3">
        <v>2009</v>
      </c>
      <c r="B4" s="3" t="s">
        <v>8</v>
      </c>
      <c r="C4" s="3" t="s">
        <v>9</v>
      </c>
      <c r="D4" s="4">
        <v>200000</v>
      </c>
      <c r="E4" s="8" t="s">
        <v>31</v>
      </c>
    </row>
    <row r="5" spans="1:5" x14ac:dyDescent="0.25">
      <c r="A5" s="3">
        <v>2011</v>
      </c>
      <c r="B5" s="3" t="s">
        <v>95</v>
      </c>
      <c r="C5" s="3" t="s">
        <v>11</v>
      </c>
      <c r="D5" s="4">
        <v>850000</v>
      </c>
      <c r="E5" s="8" t="s">
        <v>31</v>
      </c>
    </row>
    <row r="6" spans="1:5" x14ac:dyDescent="0.25">
      <c r="A6" s="3">
        <v>2012</v>
      </c>
      <c r="B6" s="3" t="s">
        <v>95</v>
      </c>
      <c r="C6" s="3" t="s">
        <v>10</v>
      </c>
      <c r="D6" s="4">
        <v>1060000</v>
      </c>
      <c r="E6" s="8" t="s">
        <v>31</v>
      </c>
    </row>
    <row r="7" spans="1:5" x14ac:dyDescent="0.25">
      <c r="A7" s="3">
        <v>2009</v>
      </c>
      <c r="B7" s="3" t="s">
        <v>13</v>
      </c>
      <c r="C7" s="3" t="s">
        <v>14</v>
      </c>
      <c r="D7" s="4">
        <v>500000</v>
      </c>
      <c r="E7" s="8" t="s">
        <v>31</v>
      </c>
    </row>
    <row r="8" spans="1:5" x14ac:dyDescent="0.25">
      <c r="A8" s="3">
        <v>2010</v>
      </c>
      <c r="B8" s="3" t="s">
        <v>13</v>
      </c>
      <c r="C8" s="3" t="s">
        <v>15</v>
      </c>
      <c r="D8" s="4">
        <v>3000000</v>
      </c>
      <c r="E8" s="8" t="s">
        <v>31</v>
      </c>
    </row>
    <row r="9" spans="1:5" x14ac:dyDescent="0.25">
      <c r="A9" s="3">
        <v>2013</v>
      </c>
      <c r="B9" s="3" t="s">
        <v>102</v>
      </c>
      <c r="C9" s="3" t="s">
        <v>87</v>
      </c>
      <c r="D9" s="4">
        <v>470000</v>
      </c>
      <c r="E9" s="8" t="s">
        <v>31</v>
      </c>
    </row>
    <row r="10" spans="1:5" x14ac:dyDescent="0.25">
      <c r="A10" s="3">
        <v>2013</v>
      </c>
      <c r="B10" s="3" t="s">
        <v>91</v>
      </c>
      <c r="C10" s="3" t="s">
        <v>92</v>
      </c>
      <c r="D10" s="4">
        <v>253470</v>
      </c>
      <c r="E10" s="8" t="s">
        <v>31</v>
      </c>
    </row>
    <row r="11" spans="1:5" x14ac:dyDescent="0.25">
      <c r="A11" s="3">
        <v>2012</v>
      </c>
      <c r="B11" s="3" t="s">
        <v>18</v>
      </c>
      <c r="C11" s="3" t="s">
        <v>19</v>
      </c>
      <c r="D11" s="4">
        <v>220000</v>
      </c>
      <c r="E11" s="8" t="s">
        <v>31</v>
      </c>
    </row>
    <row r="12" spans="1:5" x14ac:dyDescent="0.25">
      <c r="A12" s="3">
        <v>2012</v>
      </c>
      <c r="B12" s="3" t="s">
        <v>18</v>
      </c>
      <c r="C12" s="3" t="s">
        <v>20</v>
      </c>
      <c r="D12" s="4">
        <v>700000</v>
      </c>
      <c r="E12" s="8" t="s">
        <v>31</v>
      </c>
    </row>
    <row r="13" spans="1:5" x14ac:dyDescent="0.25">
      <c r="A13" s="3">
        <v>2012</v>
      </c>
      <c r="B13" s="3" t="s">
        <v>18</v>
      </c>
      <c r="C13" s="3" t="s">
        <v>21</v>
      </c>
      <c r="D13" s="4">
        <v>910000</v>
      </c>
      <c r="E13" s="8" t="s">
        <v>31</v>
      </c>
    </row>
    <row r="14" spans="1:5" x14ac:dyDescent="0.25">
      <c r="A14" s="3">
        <v>2012</v>
      </c>
      <c r="B14" s="3" t="s">
        <v>18</v>
      </c>
      <c r="C14" s="3" t="s">
        <v>22</v>
      </c>
      <c r="D14" s="4">
        <v>200000</v>
      </c>
      <c r="E14" s="8" t="s">
        <v>31</v>
      </c>
    </row>
    <row r="15" spans="1:5" x14ac:dyDescent="0.25">
      <c r="A15" s="3">
        <v>2012</v>
      </c>
      <c r="B15" s="3" t="s">
        <v>18</v>
      </c>
      <c r="C15" s="3" t="s">
        <v>23</v>
      </c>
      <c r="D15" s="4">
        <v>400000</v>
      </c>
      <c r="E15" s="8" t="s">
        <v>31</v>
      </c>
    </row>
    <row r="16" spans="1:5" x14ac:dyDescent="0.25">
      <c r="A16" s="3">
        <v>2009</v>
      </c>
      <c r="B16" s="3" t="s">
        <v>16</v>
      </c>
      <c r="C16" s="3" t="s">
        <v>17</v>
      </c>
      <c r="D16" s="4">
        <v>154000</v>
      </c>
      <c r="E16" s="8" t="s">
        <v>31</v>
      </c>
    </row>
    <row r="17" spans="1:6" x14ac:dyDescent="0.25">
      <c r="A17" s="3">
        <v>2009</v>
      </c>
      <c r="B17" s="3" t="s">
        <v>96</v>
      </c>
      <c r="C17" s="3" t="s">
        <v>24</v>
      </c>
      <c r="D17" s="4">
        <v>234000</v>
      </c>
      <c r="E17" s="8" t="s">
        <v>31</v>
      </c>
    </row>
    <row r="18" spans="1:6" x14ac:dyDescent="0.25">
      <c r="A18" s="3">
        <v>2011</v>
      </c>
      <c r="B18" s="3" t="s">
        <v>97</v>
      </c>
      <c r="C18" s="3" t="s">
        <v>25</v>
      </c>
      <c r="D18" s="4">
        <v>230700</v>
      </c>
      <c r="E18" s="8" t="s">
        <v>31</v>
      </c>
    </row>
    <row r="19" spans="1:6" x14ac:dyDescent="0.25">
      <c r="A19" s="3">
        <v>2009</v>
      </c>
      <c r="B19" s="3" t="s">
        <v>98</v>
      </c>
      <c r="C19" s="3" t="s">
        <v>26</v>
      </c>
      <c r="D19" s="4">
        <v>225000</v>
      </c>
      <c r="E19" s="8" t="s">
        <v>31</v>
      </c>
    </row>
    <row r="20" spans="1:6" x14ac:dyDescent="0.25">
      <c r="A20" s="3">
        <v>2012</v>
      </c>
      <c r="B20" s="3" t="s">
        <v>99</v>
      </c>
      <c r="C20" s="3" t="s">
        <v>89</v>
      </c>
      <c r="D20" s="4">
        <v>200000</v>
      </c>
      <c r="E20" s="8" t="s">
        <v>31</v>
      </c>
    </row>
    <row r="21" spans="1:6" x14ac:dyDescent="0.25">
      <c r="A21" s="3">
        <v>2009</v>
      </c>
      <c r="B21" s="3" t="s">
        <v>100</v>
      </c>
      <c r="C21" s="3" t="s">
        <v>27</v>
      </c>
      <c r="D21" s="4">
        <v>375000</v>
      </c>
      <c r="E21" s="8" t="s">
        <v>31</v>
      </c>
    </row>
    <row r="22" spans="1:6" x14ac:dyDescent="0.25">
      <c r="A22" s="3">
        <v>2009</v>
      </c>
      <c r="B22" s="3" t="s">
        <v>104</v>
      </c>
      <c r="C22" s="3" t="s">
        <v>30</v>
      </c>
      <c r="D22" s="4">
        <v>375000</v>
      </c>
      <c r="E22" s="8" t="s">
        <v>31</v>
      </c>
    </row>
    <row r="23" spans="1:6" x14ac:dyDescent="0.25">
      <c r="A23" s="3">
        <v>2014</v>
      </c>
      <c r="B23" s="3" t="s">
        <v>12</v>
      </c>
      <c r="C23" s="3" t="s">
        <v>117</v>
      </c>
      <c r="D23" s="4">
        <v>250000</v>
      </c>
      <c r="E23" s="8" t="s">
        <v>32</v>
      </c>
    </row>
    <row r="24" spans="1:6" x14ac:dyDescent="0.25">
      <c r="A24" s="3">
        <v>2013</v>
      </c>
      <c r="B24" s="3" t="s">
        <v>101</v>
      </c>
      <c r="C24" s="3" t="s">
        <v>90</v>
      </c>
      <c r="D24" s="4">
        <v>168775</v>
      </c>
      <c r="E24" s="8" t="s">
        <v>32</v>
      </c>
    </row>
    <row r="25" spans="1:6" x14ac:dyDescent="0.25">
      <c r="A25" s="3">
        <v>2014</v>
      </c>
      <c r="B25" s="3" t="s">
        <v>103</v>
      </c>
      <c r="C25" s="3" t="s">
        <v>88</v>
      </c>
      <c r="D25" s="4">
        <v>200000</v>
      </c>
      <c r="E25" s="8" t="s">
        <v>32</v>
      </c>
    </row>
    <row r="26" spans="1:6" ht="13" x14ac:dyDescent="0.3">
      <c r="A26" s="3"/>
      <c r="B26" s="3"/>
      <c r="C26" s="5">
        <f>COUNT(D3:D25)</f>
        <v>23</v>
      </c>
      <c r="D26" s="6">
        <f>SUM(D2:D25)</f>
        <v>13876785</v>
      </c>
      <c r="E26" s="3"/>
    </row>
    <row r="27" spans="1:6" x14ac:dyDescent="0.25">
      <c r="A27" s="21" t="s">
        <v>86</v>
      </c>
    </row>
    <row r="28" spans="1:6" ht="13" x14ac:dyDescent="0.3">
      <c r="A28" s="21" t="s">
        <v>118</v>
      </c>
      <c r="D28" s="7" t="s">
        <v>31</v>
      </c>
      <c r="E28" s="9">
        <f>COUNT(D3:D22)</f>
        <v>20</v>
      </c>
      <c r="F28" s="10">
        <f>E28/E30</f>
        <v>0.86956521739130432</v>
      </c>
    </row>
    <row r="29" spans="1:6" ht="13" x14ac:dyDescent="0.3">
      <c r="D29" s="7" t="s">
        <v>32</v>
      </c>
      <c r="E29" s="9">
        <f>COUNT(D23:D25)</f>
        <v>3</v>
      </c>
      <c r="F29" s="10">
        <f>E29/E30</f>
        <v>0.13043478260869565</v>
      </c>
    </row>
    <row r="30" spans="1:6" ht="13" x14ac:dyDescent="0.3">
      <c r="D30" s="7" t="s">
        <v>33</v>
      </c>
      <c r="E30" s="9">
        <f>SUM(E28:E29)</f>
        <v>23</v>
      </c>
      <c r="F30" s="10">
        <f>SUM(F28:F29)</f>
        <v>1</v>
      </c>
    </row>
    <row r="31" spans="1:6" ht="13" x14ac:dyDescent="0.3">
      <c r="D31" s="7"/>
      <c r="E31" s="9"/>
      <c r="F31" s="9"/>
    </row>
    <row r="32" spans="1:6" ht="13" x14ac:dyDescent="0.3">
      <c r="D32" s="7" t="s">
        <v>31</v>
      </c>
      <c r="E32" s="11">
        <f>SUM(D2:D22)</f>
        <v>13258010</v>
      </c>
      <c r="F32" s="10">
        <f>E32/E34</f>
        <v>0.95540934013173806</v>
      </c>
    </row>
    <row r="33" spans="1:6" ht="13" x14ac:dyDescent="0.3">
      <c r="D33" s="7" t="s">
        <v>32</v>
      </c>
      <c r="E33" s="11">
        <f>SUM(D23:D25)</f>
        <v>618775</v>
      </c>
      <c r="F33" s="10">
        <f>E33/E34</f>
        <v>4.4590659868261995E-2</v>
      </c>
    </row>
    <row r="34" spans="1:6" ht="13" x14ac:dyDescent="0.3">
      <c r="D34" s="7" t="s">
        <v>33</v>
      </c>
      <c r="E34" s="11">
        <f>SUM(E32:E33)</f>
        <v>13876785</v>
      </c>
      <c r="F34" s="10">
        <f>SUM(F32:F33)</f>
        <v>1</v>
      </c>
    </row>
    <row r="37" spans="1:6" ht="13" x14ac:dyDescent="0.3">
      <c r="A37" s="1" t="s">
        <v>0</v>
      </c>
      <c r="B37" s="1" t="s">
        <v>1</v>
      </c>
      <c r="C37" s="1" t="s">
        <v>84</v>
      </c>
      <c r="D37" s="2" t="s">
        <v>3</v>
      </c>
      <c r="E37" s="2" t="s">
        <v>4</v>
      </c>
    </row>
    <row r="38" spans="1:6" x14ac:dyDescent="0.25">
      <c r="A38" s="3">
        <v>2010</v>
      </c>
      <c r="B38" s="3" t="s">
        <v>28</v>
      </c>
      <c r="C38" s="3" t="s">
        <v>29</v>
      </c>
      <c r="D38" s="4">
        <v>721000</v>
      </c>
      <c r="E38" s="8" t="s">
        <v>31</v>
      </c>
    </row>
    <row r="39" spans="1:6" x14ac:dyDescent="0.25">
      <c r="A39" s="21" t="s">
        <v>86</v>
      </c>
    </row>
  </sheetData>
  <sortState ref="A2:E23">
    <sortCondition ref="E2:E23"/>
    <sortCondition ref="B2:B23"/>
  </sortState>
  <pageMargins left="0.7" right="0.7" top="1.25" bottom="0.75" header="1" footer="0.3"/>
  <pageSetup scale="85" orientation="landscape" r:id="rId1"/>
  <headerFooter>
    <oddHeader>&amp;C&amp;"Arial,Bold"&amp;12Summary of 2008 Non-JOBZ Business and Financial Assistance Agreements Reported by Government Agencies in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topLeftCell="C16" zoomScaleNormal="100" workbookViewId="0">
      <selection activeCell="G30" sqref="G30"/>
    </sheetView>
  </sheetViews>
  <sheetFormatPr defaultRowHeight="12.5" x14ac:dyDescent="0.25"/>
  <cols>
    <col min="1" max="1" width="11.7265625" bestFit="1" customWidth="1"/>
    <col min="2" max="2" width="21.81640625" bestFit="1" customWidth="1"/>
    <col min="3" max="3" width="42.54296875" bestFit="1" customWidth="1"/>
    <col min="4" max="4" width="15.26953125" bestFit="1" customWidth="1"/>
    <col min="5" max="5" width="13.1796875" bestFit="1" customWidth="1"/>
    <col min="6" max="6" width="12.54296875" bestFit="1" customWidth="1"/>
    <col min="7" max="7" width="18" bestFit="1" customWidth="1"/>
  </cols>
  <sheetData>
    <row r="1" spans="1:7" ht="13" x14ac:dyDescent="0.3">
      <c r="A1" s="18" t="s">
        <v>34</v>
      </c>
      <c r="B1" s="18" t="s">
        <v>1</v>
      </c>
      <c r="C1" s="18" t="s">
        <v>85</v>
      </c>
      <c r="D1" s="18" t="s">
        <v>4</v>
      </c>
      <c r="E1" s="16" t="s">
        <v>35</v>
      </c>
      <c r="F1" s="16" t="s">
        <v>36</v>
      </c>
      <c r="G1" s="18" t="s">
        <v>37</v>
      </c>
    </row>
    <row r="2" spans="1:7" x14ac:dyDescent="0.25">
      <c r="A2" s="12">
        <v>2010</v>
      </c>
      <c r="B2" s="12" t="s">
        <v>105</v>
      </c>
      <c r="C2" s="12" t="s">
        <v>38</v>
      </c>
      <c r="D2" s="14" t="s">
        <v>31</v>
      </c>
      <c r="E2" s="13">
        <v>61480</v>
      </c>
      <c r="F2" s="13">
        <v>3961480</v>
      </c>
      <c r="G2" s="15">
        <f t="shared" ref="G2:G41" si="0">E2/F2</f>
        <v>1.5519452325898402E-2</v>
      </c>
    </row>
    <row r="3" spans="1:7" x14ac:dyDescent="0.25">
      <c r="A3" s="12">
        <v>2009</v>
      </c>
      <c r="B3" s="12" t="s">
        <v>8</v>
      </c>
      <c r="C3" s="12" t="s">
        <v>39</v>
      </c>
      <c r="D3" s="14" t="s">
        <v>31</v>
      </c>
      <c r="E3" s="13">
        <v>90000</v>
      </c>
      <c r="F3" s="13">
        <v>443000</v>
      </c>
      <c r="G3" s="15">
        <f t="shared" si="0"/>
        <v>0.20316027088036118</v>
      </c>
    </row>
    <row r="4" spans="1:7" x14ac:dyDescent="0.25">
      <c r="A4" s="12">
        <v>2013</v>
      </c>
      <c r="B4" s="12" t="s">
        <v>8</v>
      </c>
      <c r="C4" s="12" t="s">
        <v>67</v>
      </c>
      <c r="D4" s="14" t="s">
        <v>31</v>
      </c>
      <c r="E4" s="13">
        <v>71000</v>
      </c>
      <c r="F4" s="13">
        <v>288000</v>
      </c>
      <c r="G4" s="15">
        <f t="shared" ref="G4" si="1">E4/F4</f>
        <v>0.24652777777777779</v>
      </c>
    </row>
    <row r="5" spans="1:7" x14ac:dyDescent="0.25">
      <c r="A5" s="12">
        <v>2013</v>
      </c>
      <c r="B5" s="12" t="s">
        <v>112</v>
      </c>
      <c r="C5" s="12" t="s">
        <v>72</v>
      </c>
      <c r="D5" s="14" t="s">
        <v>31</v>
      </c>
      <c r="E5" s="13">
        <v>91500</v>
      </c>
      <c r="F5" s="13">
        <v>216500</v>
      </c>
      <c r="G5" s="15">
        <f>E5/F5</f>
        <v>0.42263279445727481</v>
      </c>
    </row>
    <row r="6" spans="1:7" x14ac:dyDescent="0.25">
      <c r="A6" s="12">
        <v>2011</v>
      </c>
      <c r="B6" s="12" t="s">
        <v>73</v>
      </c>
      <c r="C6" s="12" t="s">
        <v>74</v>
      </c>
      <c r="D6" s="14" t="s">
        <v>31</v>
      </c>
      <c r="E6" s="13">
        <v>45000</v>
      </c>
      <c r="F6" s="13">
        <v>821244</v>
      </c>
      <c r="G6" s="15">
        <f>E6/F6</f>
        <v>5.4794920876134252E-2</v>
      </c>
    </row>
    <row r="7" spans="1:7" x14ac:dyDescent="0.25">
      <c r="A7" s="12">
        <v>2013</v>
      </c>
      <c r="B7" s="12" t="s">
        <v>113</v>
      </c>
      <c r="C7" s="12" t="s">
        <v>75</v>
      </c>
      <c r="D7" s="14" t="s">
        <v>31</v>
      </c>
      <c r="E7" s="13">
        <v>35000</v>
      </c>
      <c r="F7" s="13">
        <v>660000</v>
      </c>
      <c r="G7" s="15">
        <f>E7/F7</f>
        <v>5.3030303030303032E-2</v>
      </c>
    </row>
    <row r="8" spans="1:7" x14ac:dyDescent="0.25">
      <c r="A8" s="12">
        <v>2011</v>
      </c>
      <c r="B8" s="12" t="s">
        <v>106</v>
      </c>
      <c r="C8" s="12" t="s">
        <v>76</v>
      </c>
      <c r="D8" s="14" t="s">
        <v>31</v>
      </c>
      <c r="E8" s="13">
        <v>111202</v>
      </c>
      <c r="F8" s="13">
        <v>891000</v>
      </c>
      <c r="G8" s="15">
        <f>E8/F8</f>
        <v>0.12480583613916947</v>
      </c>
    </row>
    <row r="9" spans="1:7" x14ac:dyDescent="0.25">
      <c r="A9" s="12">
        <v>2010</v>
      </c>
      <c r="B9" s="12" t="s">
        <v>107</v>
      </c>
      <c r="C9" s="12" t="s">
        <v>40</v>
      </c>
      <c r="D9" s="14" t="s">
        <v>31</v>
      </c>
      <c r="E9" s="13">
        <v>150000</v>
      </c>
      <c r="F9" s="13">
        <v>1460000</v>
      </c>
      <c r="G9" s="15">
        <f t="shared" si="0"/>
        <v>0.10273972602739725</v>
      </c>
    </row>
    <row r="10" spans="1:7" x14ac:dyDescent="0.25">
      <c r="A10" s="12">
        <v>2010</v>
      </c>
      <c r="B10" s="12" t="s">
        <v>41</v>
      </c>
      <c r="C10" s="12" t="s">
        <v>40</v>
      </c>
      <c r="D10" s="14" t="s">
        <v>31</v>
      </c>
      <c r="E10" s="13">
        <v>110000</v>
      </c>
      <c r="F10" s="13">
        <v>1460000</v>
      </c>
      <c r="G10" s="15">
        <f t="shared" si="0"/>
        <v>7.5342465753424653E-2</v>
      </c>
    </row>
    <row r="11" spans="1:7" x14ac:dyDescent="0.25">
      <c r="A11" s="12">
        <v>2010</v>
      </c>
      <c r="B11" s="12" t="s">
        <v>108</v>
      </c>
      <c r="C11" s="12" t="s">
        <v>42</v>
      </c>
      <c r="D11" s="14" t="s">
        <v>31</v>
      </c>
      <c r="E11" s="13">
        <v>75000</v>
      </c>
      <c r="F11" s="13">
        <v>938000</v>
      </c>
      <c r="G11" s="15">
        <f t="shared" si="0"/>
        <v>7.9957356076759065E-2</v>
      </c>
    </row>
    <row r="12" spans="1:7" x14ac:dyDescent="0.25">
      <c r="A12" s="12">
        <v>2010</v>
      </c>
      <c r="B12" s="12" t="s">
        <v>109</v>
      </c>
      <c r="C12" s="12" t="s">
        <v>43</v>
      </c>
      <c r="D12" s="14" t="s">
        <v>31</v>
      </c>
      <c r="E12" s="13">
        <v>99999</v>
      </c>
      <c r="F12" s="13">
        <v>1330000</v>
      </c>
      <c r="G12" s="15">
        <f t="shared" si="0"/>
        <v>7.5187218045112789E-2</v>
      </c>
    </row>
    <row r="13" spans="1:7" x14ac:dyDescent="0.25">
      <c r="A13" s="12">
        <v>2009</v>
      </c>
      <c r="B13" s="12" t="s">
        <v>44</v>
      </c>
      <c r="C13" s="12" t="s">
        <v>45</v>
      </c>
      <c r="D13" s="14" t="s">
        <v>31</v>
      </c>
      <c r="E13" s="13">
        <v>50000</v>
      </c>
      <c r="F13" s="13">
        <v>543730</v>
      </c>
      <c r="G13" s="15">
        <f t="shared" si="0"/>
        <v>9.1957405329851208E-2</v>
      </c>
    </row>
    <row r="14" spans="1:7" x14ac:dyDescent="0.25">
      <c r="A14" s="12">
        <v>2009</v>
      </c>
      <c r="B14" s="12" t="s">
        <v>44</v>
      </c>
      <c r="C14" s="12" t="s">
        <v>46</v>
      </c>
      <c r="D14" s="14" t="s">
        <v>31</v>
      </c>
      <c r="E14" s="13">
        <v>50000</v>
      </c>
      <c r="F14" s="13">
        <v>500000</v>
      </c>
      <c r="G14" s="15">
        <f t="shared" si="0"/>
        <v>0.1</v>
      </c>
    </row>
    <row r="15" spans="1:7" x14ac:dyDescent="0.25">
      <c r="A15" s="12">
        <v>2009</v>
      </c>
      <c r="B15" s="12" t="s">
        <v>18</v>
      </c>
      <c r="C15" s="12" t="s">
        <v>47</v>
      </c>
      <c r="D15" s="14" t="s">
        <v>31</v>
      </c>
      <c r="E15" s="13">
        <v>50000</v>
      </c>
      <c r="F15" s="13">
        <v>1427115.92</v>
      </c>
      <c r="G15" s="15">
        <f t="shared" si="0"/>
        <v>3.5035696329419407E-2</v>
      </c>
    </row>
    <row r="16" spans="1:7" x14ac:dyDescent="0.25">
      <c r="A16" s="12">
        <v>2009</v>
      </c>
      <c r="B16" s="12" t="s">
        <v>18</v>
      </c>
      <c r="C16" s="12" t="s">
        <v>48</v>
      </c>
      <c r="D16" s="14" t="s">
        <v>31</v>
      </c>
      <c r="E16" s="13">
        <v>43537.3</v>
      </c>
      <c r="F16" s="13">
        <v>435373</v>
      </c>
      <c r="G16" s="15">
        <f t="shared" si="0"/>
        <v>0.1</v>
      </c>
    </row>
    <row r="17" spans="1:7" x14ac:dyDescent="0.25">
      <c r="A17" s="12">
        <v>2009</v>
      </c>
      <c r="B17" s="12" t="s">
        <v>18</v>
      </c>
      <c r="C17" s="12" t="s">
        <v>49</v>
      </c>
      <c r="D17" s="14" t="s">
        <v>31</v>
      </c>
      <c r="E17" s="13">
        <v>50000</v>
      </c>
      <c r="F17" s="13">
        <v>797500</v>
      </c>
      <c r="G17" s="15">
        <f t="shared" si="0"/>
        <v>6.2695924764890276E-2</v>
      </c>
    </row>
    <row r="18" spans="1:7" x14ac:dyDescent="0.25">
      <c r="A18" s="12">
        <v>2009</v>
      </c>
      <c r="B18" s="12" t="s">
        <v>18</v>
      </c>
      <c r="C18" s="12" t="s">
        <v>50</v>
      </c>
      <c r="D18" s="14" t="s">
        <v>31</v>
      </c>
      <c r="E18" s="13">
        <v>50000</v>
      </c>
      <c r="F18" s="13">
        <v>965319</v>
      </c>
      <c r="G18" s="15">
        <f t="shared" si="0"/>
        <v>5.1796349186123962E-2</v>
      </c>
    </row>
    <row r="19" spans="1:7" x14ac:dyDescent="0.25">
      <c r="A19" s="12">
        <v>2009</v>
      </c>
      <c r="B19" s="12" t="s">
        <v>18</v>
      </c>
      <c r="C19" s="12" t="s">
        <v>51</v>
      </c>
      <c r="D19" s="14" t="s">
        <v>31</v>
      </c>
      <c r="E19" s="13">
        <v>50000</v>
      </c>
      <c r="F19" s="13">
        <v>899916</v>
      </c>
      <c r="G19" s="15">
        <f t="shared" si="0"/>
        <v>5.5560741224736532E-2</v>
      </c>
    </row>
    <row r="20" spans="1:7" x14ac:dyDescent="0.25">
      <c r="A20" s="12">
        <v>2009</v>
      </c>
      <c r="B20" s="12" t="s">
        <v>18</v>
      </c>
      <c r="C20" s="12" t="s">
        <v>52</v>
      </c>
      <c r="D20" s="14" t="s">
        <v>31</v>
      </c>
      <c r="E20" s="13">
        <v>40042</v>
      </c>
      <c r="F20" s="13">
        <v>400424.51</v>
      </c>
      <c r="G20" s="15">
        <f t="shared" si="0"/>
        <v>9.9998873695318999E-2</v>
      </c>
    </row>
    <row r="21" spans="1:7" x14ac:dyDescent="0.25">
      <c r="A21" s="12">
        <v>2009</v>
      </c>
      <c r="B21" s="12" t="s">
        <v>18</v>
      </c>
      <c r="C21" s="12" t="s">
        <v>53</v>
      </c>
      <c r="D21" s="14" t="s">
        <v>31</v>
      </c>
      <c r="E21" s="13">
        <v>39458.82</v>
      </c>
      <c r="F21" s="13">
        <v>449487</v>
      </c>
      <c r="G21" s="15">
        <f t="shared" si="0"/>
        <v>8.7786343097798161E-2</v>
      </c>
    </row>
    <row r="22" spans="1:7" x14ac:dyDescent="0.25">
      <c r="A22" s="12">
        <v>2009</v>
      </c>
      <c r="B22" s="12" t="s">
        <v>18</v>
      </c>
      <c r="C22" s="12" t="s">
        <v>54</v>
      </c>
      <c r="D22" s="14" t="s">
        <v>31</v>
      </c>
      <c r="E22" s="13">
        <v>50000</v>
      </c>
      <c r="F22" s="13">
        <v>742050</v>
      </c>
      <c r="G22" s="15">
        <f t="shared" si="0"/>
        <v>6.7380904251735055E-2</v>
      </c>
    </row>
    <row r="23" spans="1:7" x14ac:dyDescent="0.25">
      <c r="A23" s="12">
        <v>2009</v>
      </c>
      <c r="B23" s="12" t="s">
        <v>18</v>
      </c>
      <c r="C23" s="12" t="s">
        <v>55</v>
      </c>
      <c r="D23" s="14" t="s">
        <v>31</v>
      </c>
      <c r="E23" s="13">
        <v>50000</v>
      </c>
      <c r="F23" s="13">
        <v>933208</v>
      </c>
      <c r="G23" s="15">
        <f t="shared" si="0"/>
        <v>5.3578623415144321E-2</v>
      </c>
    </row>
    <row r="24" spans="1:7" x14ac:dyDescent="0.25">
      <c r="A24" s="12">
        <v>2009</v>
      </c>
      <c r="B24" s="12" t="s">
        <v>18</v>
      </c>
      <c r="C24" s="12" t="s">
        <v>56</v>
      </c>
      <c r="D24" s="14" t="s">
        <v>31</v>
      </c>
      <c r="E24" s="13">
        <v>33481</v>
      </c>
      <c r="F24" s="13">
        <v>334813.32</v>
      </c>
      <c r="G24" s="15">
        <f t="shared" si="0"/>
        <v>9.9999008402652551E-2</v>
      </c>
    </row>
    <row r="25" spans="1:7" x14ac:dyDescent="0.25">
      <c r="A25" s="12">
        <v>2009</v>
      </c>
      <c r="B25" s="12" t="s">
        <v>18</v>
      </c>
      <c r="C25" s="12" t="s">
        <v>57</v>
      </c>
      <c r="D25" s="14" t="s">
        <v>31</v>
      </c>
      <c r="E25" s="13">
        <v>50000</v>
      </c>
      <c r="F25" s="13">
        <v>612197.31000000006</v>
      </c>
      <c r="G25" s="15">
        <f t="shared" si="0"/>
        <v>8.1673014865093083E-2</v>
      </c>
    </row>
    <row r="26" spans="1:7" x14ac:dyDescent="0.25">
      <c r="A26" s="12">
        <v>2009</v>
      </c>
      <c r="B26" s="12" t="s">
        <v>18</v>
      </c>
      <c r="C26" s="12" t="s">
        <v>58</v>
      </c>
      <c r="D26" s="14" t="s">
        <v>31</v>
      </c>
      <c r="E26" s="13">
        <v>50000</v>
      </c>
      <c r="F26" s="13">
        <v>731575</v>
      </c>
      <c r="G26" s="15">
        <f t="shared" si="0"/>
        <v>6.8345692512729386E-2</v>
      </c>
    </row>
    <row r="27" spans="1:7" x14ac:dyDescent="0.25">
      <c r="A27" s="12">
        <v>2009</v>
      </c>
      <c r="B27" s="12" t="s">
        <v>18</v>
      </c>
      <c r="C27" s="12" t="s">
        <v>59</v>
      </c>
      <c r="D27" s="14" t="s">
        <v>31</v>
      </c>
      <c r="E27" s="13">
        <v>50000</v>
      </c>
      <c r="F27" s="13">
        <v>536785</v>
      </c>
      <c r="G27" s="15">
        <f t="shared" si="0"/>
        <v>9.3147163203144645E-2</v>
      </c>
    </row>
    <row r="28" spans="1:7" x14ac:dyDescent="0.25">
      <c r="A28" s="12">
        <v>2009</v>
      </c>
      <c r="B28" s="12" t="s">
        <v>60</v>
      </c>
      <c r="C28" s="12" t="s">
        <v>61</v>
      </c>
      <c r="D28" s="14" t="s">
        <v>31</v>
      </c>
      <c r="E28" s="13">
        <v>33403.89</v>
      </c>
      <c r="F28" s="13">
        <v>334038.86</v>
      </c>
      <c r="G28" s="15">
        <f t="shared" si="0"/>
        <v>0.10000001197465469</v>
      </c>
    </row>
    <row r="29" spans="1:7" x14ac:dyDescent="0.25">
      <c r="A29" s="12">
        <v>2013</v>
      </c>
      <c r="B29" s="12" t="s">
        <v>114</v>
      </c>
      <c r="C29" s="12" t="s">
        <v>77</v>
      </c>
      <c r="D29" s="14" t="s">
        <v>31</v>
      </c>
      <c r="E29" s="13">
        <v>136812</v>
      </c>
      <c r="F29" s="13">
        <v>1200000</v>
      </c>
      <c r="G29" s="15">
        <f>E29/F29</f>
        <v>0.11401</v>
      </c>
    </row>
    <row r="30" spans="1:7" x14ac:dyDescent="0.25">
      <c r="A30" s="12">
        <v>2014</v>
      </c>
      <c r="B30" s="12" t="s">
        <v>78</v>
      </c>
      <c r="C30" s="12" t="s">
        <v>79</v>
      </c>
      <c r="D30" s="14" t="s">
        <v>31</v>
      </c>
      <c r="E30" s="13">
        <v>100000</v>
      </c>
      <c r="F30" s="13">
        <v>2061700</v>
      </c>
      <c r="G30" s="15">
        <f>E30/F30</f>
        <v>4.8503662026482999E-2</v>
      </c>
    </row>
    <row r="31" spans="1:7" x14ac:dyDescent="0.25">
      <c r="A31" s="12">
        <v>2013</v>
      </c>
      <c r="B31" s="12" t="s">
        <v>98</v>
      </c>
      <c r="C31" s="12" t="s">
        <v>81</v>
      </c>
      <c r="D31" s="14" t="s">
        <v>31</v>
      </c>
      <c r="E31" s="13">
        <v>142000</v>
      </c>
      <c r="F31" s="13">
        <v>1083000</v>
      </c>
      <c r="G31" s="15">
        <f>E31/F31</f>
        <v>0.13111726685133887</v>
      </c>
    </row>
    <row r="32" spans="1:7" x14ac:dyDescent="0.25">
      <c r="A32" s="12">
        <v>2009</v>
      </c>
      <c r="B32" s="12" t="s">
        <v>110</v>
      </c>
      <c r="C32" s="12" t="s">
        <v>62</v>
      </c>
      <c r="D32" s="14" t="s">
        <v>31</v>
      </c>
      <c r="E32" s="13">
        <v>100000</v>
      </c>
      <c r="F32" s="13">
        <v>370000</v>
      </c>
      <c r="G32" s="15">
        <f t="shared" si="0"/>
        <v>0.27027027027027029</v>
      </c>
    </row>
    <row r="33" spans="1:7" x14ac:dyDescent="0.25">
      <c r="A33" s="12">
        <v>2009</v>
      </c>
      <c r="B33" s="12" t="s">
        <v>63</v>
      </c>
      <c r="C33" s="12" t="s">
        <v>64</v>
      </c>
      <c r="D33" s="14" t="s">
        <v>31</v>
      </c>
      <c r="E33" s="13">
        <v>96425</v>
      </c>
      <c r="F33" s="13">
        <v>410925</v>
      </c>
      <c r="G33" s="15">
        <f t="shared" si="0"/>
        <v>0.23465352558252722</v>
      </c>
    </row>
    <row r="34" spans="1:7" x14ac:dyDescent="0.25">
      <c r="A34" s="12">
        <v>2009</v>
      </c>
      <c r="B34" s="12" t="s">
        <v>111</v>
      </c>
      <c r="C34" s="12" t="s">
        <v>65</v>
      </c>
      <c r="D34" s="14" t="s">
        <v>31</v>
      </c>
      <c r="E34" s="13">
        <v>87405</v>
      </c>
      <c r="F34" s="13">
        <v>87405</v>
      </c>
      <c r="G34" s="15">
        <f t="shared" si="0"/>
        <v>1</v>
      </c>
    </row>
    <row r="35" spans="1:7" x14ac:dyDescent="0.25">
      <c r="A35" s="12">
        <v>2009</v>
      </c>
      <c r="B35" s="12" t="s">
        <v>111</v>
      </c>
      <c r="C35" s="12" t="s">
        <v>66</v>
      </c>
      <c r="D35" s="14" t="s">
        <v>31</v>
      </c>
      <c r="E35" s="13">
        <v>111500</v>
      </c>
      <c r="F35" s="13">
        <v>827467</v>
      </c>
      <c r="G35" s="15">
        <f t="shared" si="0"/>
        <v>0.13474857607614563</v>
      </c>
    </row>
    <row r="36" spans="1:7" x14ac:dyDescent="0.25">
      <c r="A36" s="12">
        <v>2013</v>
      </c>
      <c r="B36" s="12" t="s">
        <v>68</v>
      </c>
      <c r="C36" s="12" t="s">
        <v>69</v>
      </c>
      <c r="D36" s="14" t="s">
        <v>32</v>
      </c>
      <c r="E36" s="13">
        <v>100000</v>
      </c>
      <c r="F36" s="13">
        <v>700000</v>
      </c>
      <c r="G36" s="15">
        <f t="shared" si="0"/>
        <v>0.14285714285714285</v>
      </c>
    </row>
    <row r="37" spans="1:7" x14ac:dyDescent="0.25">
      <c r="A37" s="12">
        <v>2014</v>
      </c>
      <c r="B37" s="12" t="s">
        <v>12</v>
      </c>
      <c r="C37" s="12" t="s">
        <v>70</v>
      </c>
      <c r="D37" s="14" t="s">
        <v>32</v>
      </c>
      <c r="E37" s="13">
        <v>145000</v>
      </c>
      <c r="F37" s="13">
        <v>2943000</v>
      </c>
      <c r="G37" s="15">
        <f t="shared" si="0"/>
        <v>4.9269452939177713E-2</v>
      </c>
    </row>
    <row r="38" spans="1:7" x14ac:dyDescent="0.25">
      <c r="A38" s="12">
        <v>2014</v>
      </c>
      <c r="B38" s="12" t="s">
        <v>12</v>
      </c>
      <c r="C38" s="12" t="s">
        <v>71</v>
      </c>
      <c r="D38" s="14" t="s">
        <v>32</v>
      </c>
      <c r="E38" s="13">
        <v>75000</v>
      </c>
      <c r="F38" s="13">
        <v>195000</v>
      </c>
      <c r="G38" s="15">
        <f t="shared" si="0"/>
        <v>0.38461538461538464</v>
      </c>
    </row>
    <row r="39" spans="1:7" x14ac:dyDescent="0.25">
      <c r="A39" s="12">
        <v>2012</v>
      </c>
      <c r="B39" s="12" t="s">
        <v>115</v>
      </c>
      <c r="C39" s="12" t="s">
        <v>93</v>
      </c>
      <c r="D39" s="14" t="s">
        <v>32</v>
      </c>
      <c r="E39" s="13">
        <v>37343</v>
      </c>
      <c r="F39" s="13">
        <v>297657</v>
      </c>
      <c r="G39" s="15">
        <f t="shared" si="0"/>
        <v>0.12545648178944221</v>
      </c>
    </row>
    <row r="40" spans="1:7" x14ac:dyDescent="0.25">
      <c r="A40" s="12">
        <v>2010</v>
      </c>
      <c r="B40" s="12" t="s">
        <v>116</v>
      </c>
      <c r="C40" s="12" t="s">
        <v>80</v>
      </c>
      <c r="D40" s="14" t="s">
        <v>32</v>
      </c>
      <c r="E40" s="13">
        <v>38000</v>
      </c>
      <c r="F40" s="13">
        <v>438000</v>
      </c>
      <c r="G40" s="15">
        <f t="shared" si="0"/>
        <v>8.6757990867579904E-2</v>
      </c>
    </row>
    <row r="41" spans="1:7" ht="13" x14ac:dyDescent="0.3">
      <c r="A41" s="21" t="s">
        <v>86</v>
      </c>
      <c r="D41" s="5">
        <f>COUNT(E2:E40)</f>
        <v>39</v>
      </c>
      <c r="E41" s="16">
        <f>SUM(E2:E40)</f>
        <v>2849589.01</v>
      </c>
      <c r="F41" s="16">
        <f>SUM(F2:F40)</f>
        <v>33726910.920000002</v>
      </c>
      <c r="G41" s="17">
        <f t="shared" si="0"/>
        <v>8.4490068383647851E-2</v>
      </c>
    </row>
    <row r="44" spans="1:7" ht="13" x14ac:dyDescent="0.3">
      <c r="C44" s="20" t="s">
        <v>4</v>
      </c>
      <c r="D44" s="5" t="s">
        <v>31</v>
      </c>
      <c r="E44" s="5">
        <f>COUNT(F2:F35)</f>
        <v>34</v>
      </c>
      <c r="F44" s="19">
        <f>E44/E46</f>
        <v>0.87179487179487181</v>
      </c>
    </row>
    <row r="45" spans="1:7" ht="13" x14ac:dyDescent="0.3">
      <c r="D45" s="5" t="s">
        <v>32</v>
      </c>
      <c r="E45" s="5">
        <f>COUNT(F36:F40)</f>
        <v>5</v>
      </c>
      <c r="F45" s="19">
        <f>E45/E46</f>
        <v>0.12820512820512819</v>
      </c>
    </row>
    <row r="46" spans="1:7" ht="13" x14ac:dyDescent="0.3">
      <c r="D46" s="5" t="s">
        <v>33</v>
      </c>
      <c r="E46" s="5">
        <f>SUM(E44:E45)</f>
        <v>39</v>
      </c>
      <c r="F46" s="19">
        <f>SUM(F44:F45)</f>
        <v>1</v>
      </c>
    </row>
    <row r="48" spans="1:7" ht="13" x14ac:dyDescent="0.3">
      <c r="C48" s="20" t="s">
        <v>82</v>
      </c>
      <c r="D48" s="5" t="s">
        <v>31</v>
      </c>
      <c r="E48" s="6">
        <f>SUM(E2:E35)</f>
        <v>2454246.0099999998</v>
      </c>
      <c r="F48" s="19">
        <f>E48/E50</f>
        <v>0.86126315106752882</v>
      </c>
    </row>
    <row r="49" spans="3:6" ht="13" x14ac:dyDescent="0.3">
      <c r="D49" s="5" t="s">
        <v>32</v>
      </c>
      <c r="E49" s="6">
        <f>SUM(E36:E40)</f>
        <v>395343</v>
      </c>
      <c r="F49" s="19">
        <f>E49/E50</f>
        <v>0.13873684893247115</v>
      </c>
    </row>
    <row r="50" spans="3:6" ht="13" x14ac:dyDescent="0.3">
      <c r="D50" s="5" t="s">
        <v>33</v>
      </c>
      <c r="E50" s="6">
        <f>SUM(E48:E49)</f>
        <v>2849589.01</v>
      </c>
      <c r="F50" s="19">
        <f>SUM(F48:F49)</f>
        <v>1</v>
      </c>
    </row>
    <row r="52" spans="3:6" ht="13" x14ac:dyDescent="0.3">
      <c r="C52" s="20" t="s">
        <v>83</v>
      </c>
      <c r="D52" s="5" t="s">
        <v>31</v>
      </c>
      <c r="E52" s="6">
        <f>SUM(F2:F35)</f>
        <v>29153253.920000002</v>
      </c>
      <c r="F52" s="19">
        <f>E52/E54</f>
        <v>0.86439146440512493</v>
      </c>
    </row>
    <row r="53" spans="3:6" ht="13" x14ac:dyDescent="0.3">
      <c r="D53" s="5" t="s">
        <v>32</v>
      </c>
      <c r="E53" s="6">
        <f>SUM(F36:F40)</f>
        <v>4573657</v>
      </c>
      <c r="F53" s="19">
        <f>E53/E54</f>
        <v>0.13560853559487504</v>
      </c>
    </row>
    <row r="54" spans="3:6" ht="13" x14ac:dyDescent="0.3">
      <c r="D54" s="5" t="s">
        <v>33</v>
      </c>
      <c r="E54" s="6">
        <f>SUM(E52:E53)</f>
        <v>33726910.920000002</v>
      </c>
      <c r="F54" s="19">
        <f>SUM(F52:F53)</f>
        <v>1</v>
      </c>
    </row>
  </sheetData>
  <pageMargins left="0.7" right="0.7" top="1" bottom="0.25" header="0.3" footer="0.3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MBAF</vt:lpstr>
      <vt:lpstr>MFAF</vt:lpstr>
      <vt:lpstr>Sheet3</vt:lpstr>
    </vt:vector>
  </TitlesOfParts>
  <Company>DEED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DEED</dc:creator>
  <cp:lastModifiedBy>Marietta Olsen</cp:lastModifiedBy>
  <cp:lastPrinted>2012-11-29T14:36:46Z</cp:lastPrinted>
  <dcterms:created xsi:type="dcterms:W3CDTF">2010-09-21T17:56:55Z</dcterms:created>
  <dcterms:modified xsi:type="dcterms:W3CDTF">2014-11-19T16:19:07Z</dcterms:modified>
</cp:coreProperties>
</file>